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GoogleDrive/My Drive/Stocks/"/>
    </mc:Choice>
  </mc:AlternateContent>
  <xr:revisionPtr revIDLastSave="0" documentId="13_ncr:1_{CEADE0F0-A2FD-C640-8D86-07B98865F0D7}" xr6:coauthVersionLast="47" xr6:coauthVersionMax="47" xr10:uidLastSave="{00000000-0000-0000-0000-000000000000}"/>
  <bookViews>
    <workbookView xWindow="0" yWindow="500" windowWidth="29840" windowHeight="18900" activeTab="1"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4" i="2" l="1"/>
  <c r="K43" i="2"/>
  <c r="K42" i="2"/>
  <c r="K39" i="2"/>
  <c r="O45" i="2"/>
  <c r="O44" i="2"/>
  <c r="O43" i="2"/>
  <c r="O42" i="2"/>
  <c r="O39" i="2"/>
  <c r="C39" i="1"/>
  <c r="C38" i="1"/>
  <c r="P91" i="2"/>
  <c r="O91" i="2"/>
  <c r="N91" i="2"/>
  <c r="M91" i="2"/>
  <c r="L91" i="2"/>
  <c r="K91" i="2"/>
  <c r="Q91" i="2"/>
  <c r="N92" i="2"/>
  <c r="M92" i="2"/>
  <c r="L92" i="2"/>
  <c r="K92" i="2"/>
  <c r="P92" i="2"/>
  <c r="O92" i="2"/>
  <c r="Q92" i="2"/>
  <c r="AA83" i="2"/>
  <c r="AA82" i="2"/>
  <c r="AA84" i="2" s="1"/>
  <c r="Z83" i="2"/>
  <c r="Z82" i="2"/>
  <c r="Z84" i="2" s="1"/>
  <c r="Z73" i="2"/>
  <c r="Z70" i="2"/>
  <c r="Z69" i="2"/>
  <c r="Z68" i="2"/>
  <c r="Z66" i="2"/>
  <c r="Z65" i="2"/>
  <c r="Z64" i="2"/>
  <c r="Z63" i="2"/>
  <c r="Z67" i="2" s="1"/>
  <c r="Z62" i="2"/>
  <c r="Z59" i="2"/>
  <c r="Z58" i="2"/>
  <c r="Z56" i="2"/>
  <c r="Z55" i="2"/>
  <c r="Z54" i="2"/>
  <c r="Z53" i="2"/>
  <c r="Z52" i="2"/>
  <c r="Z95" i="2" s="1"/>
  <c r="Z51" i="2"/>
  <c r="Z50" i="2"/>
  <c r="K95" i="2"/>
  <c r="O95" i="2"/>
  <c r="K83" i="2"/>
  <c r="K82" i="2"/>
  <c r="O79" i="2"/>
  <c r="K67" i="2"/>
  <c r="K71" i="2" s="1"/>
  <c r="K74" i="2" s="1"/>
  <c r="K57" i="2"/>
  <c r="Z57" i="2" s="1"/>
  <c r="K54" i="2"/>
  <c r="O83" i="2"/>
  <c r="O82" i="2"/>
  <c r="O84" i="2" s="1"/>
  <c r="P80" i="2"/>
  <c r="O71" i="2"/>
  <c r="O74" i="2" s="1"/>
  <c r="O67" i="2"/>
  <c r="O57" i="2"/>
  <c r="O54" i="2"/>
  <c r="O60" i="2" s="1"/>
  <c r="O76" i="2" s="1"/>
  <c r="O77" i="2" s="1"/>
  <c r="O90" i="2" s="1"/>
  <c r="K45" i="2" l="1"/>
  <c r="K60" i="2"/>
  <c r="K76" i="2" s="1"/>
  <c r="Z60" i="2"/>
  <c r="K84" i="2"/>
  <c r="Z71" i="2"/>
  <c r="Z74" i="2" s="1"/>
  <c r="AA95" i="2"/>
  <c r="P95" i="2"/>
  <c r="Q95" i="2"/>
  <c r="K77" i="2" l="1"/>
  <c r="Z76" i="2"/>
  <c r="Z86" i="2"/>
  <c r="AA86" i="2"/>
  <c r="AA87" i="2" s="1"/>
  <c r="AA88" i="2" l="1"/>
  <c r="Z87" i="2"/>
  <c r="Z77" i="2"/>
  <c r="Z90" i="2" s="1"/>
  <c r="K90" i="2"/>
  <c r="Q87" i="2"/>
  <c r="P87" i="2"/>
  <c r="O87" i="2"/>
  <c r="O88" i="2" s="1"/>
  <c r="N87" i="2"/>
  <c r="M87" i="2"/>
  <c r="L87" i="2"/>
  <c r="K87" i="2"/>
  <c r="K88" i="2" s="1"/>
  <c r="J87" i="2"/>
  <c r="I87" i="2"/>
  <c r="H87" i="2"/>
  <c r="P83" i="2"/>
  <c r="P82" i="2"/>
  <c r="P84" i="2" s="1"/>
  <c r="Q83" i="2"/>
  <c r="Q82" i="2"/>
  <c r="Q84" i="2" s="1"/>
  <c r="Z88" i="2" l="1"/>
  <c r="P88" i="2"/>
  <c r="Q88" i="2"/>
  <c r="Q24" i="2"/>
  <c r="M39" i="2" l="1"/>
  <c r="M42" i="2"/>
  <c r="M43" i="2"/>
  <c r="M44" i="2"/>
  <c r="Q44" i="2"/>
  <c r="Q43" i="2"/>
  <c r="Q42" i="2"/>
  <c r="Q39" i="2"/>
  <c r="Q80" i="2"/>
  <c r="C10" i="1"/>
  <c r="C9" i="1"/>
  <c r="Q67" i="2"/>
  <c r="Q71" i="2" s="1"/>
  <c r="Q74" i="2" s="1"/>
  <c r="Q57" i="2"/>
  <c r="Q54" i="2"/>
  <c r="C27" i="1"/>
  <c r="Q11" i="2"/>
  <c r="Q30" i="2" s="1"/>
  <c r="Q25" i="2"/>
  <c r="Q6" i="2"/>
  <c r="M45" i="2" l="1"/>
  <c r="Q45" i="2"/>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K6" i="2"/>
  <c r="O6" i="2"/>
  <c r="O24" i="2"/>
  <c r="K11" i="2"/>
  <c r="K14" i="2" s="1"/>
  <c r="K17" i="2" s="1"/>
  <c r="K20" i="2" s="1"/>
  <c r="K32" i="2" s="1"/>
  <c r="O11" i="2"/>
  <c r="O14" i="2" s="1"/>
  <c r="O17" i="2" s="1"/>
  <c r="O20" i="2" s="1"/>
  <c r="O32" i="2" s="1"/>
  <c r="Y6" i="2"/>
  <c r="Z6" i="2"/>
  <c r="AA6" i="2"/>
  <c r="T61" i="1"/>
  <c r="U61" i="1" s="1"/>
  <c r="T60" i="1"/>
  <c r="T59" i="1"/>
  <c r="U59" i="1" s="1"/>
  <c r="T58" i="1"/>
  <c r="T57" i="1"/>
  <c r="T56" i="1"/>
  <c r="T55" i="1"/>
  <c r="T54" i="1"/>
  <c r="T53" i="1"/>
  <c r="V53" i="1" s="1"/>
  <c r="T52" i="1"/>
  <c r="U52" i="1" s="1"/>
  <c r="T51" i="1"/>
  <c r="U51" i="1" s="1"/>
  <c r="T50" i="1"/>
  <c r="T49" i="1"/>
  <c r="W49" i="1" s="1"/>
  <c r="T48" i="1"/>
  <c r="U48" i="1" s="1"/>
  <c r="T47" i="1"/>
  <c r="W47" i="1" s="1"/>
  <c r="T46" i="1"/>
  <c r="T45" i="1"/>
  <c r="W45" i="1" s="1"/>
  <c r="T44" i="1"/>
  <c r="T43" i="1"/>
  <c r="W43" i="1" s="1"/>
  <c r="T42" i="1"/>
  <c r="T41" i="1"/>
  <c r="T40" i="1"/>
  <c r="V40" i="1" s="1"/>
  <c r="T39" i="1"/>
  <c r="W39" i="1" s="1"/>
  <c r="T38" i="1"/>
  <c r="U38" i="1" s="1"/>
  <c r="T37" i="1"/>
  <c r="W37" i="1" s="1"/>
  <c r="T36" i="1"/>
  <c r="W36" i="1" s="1"/>
  <c r="T35" i="1"/>
  <c r="W35" i="1" s="1"/>
  <c r="T34" i="1"/>
  <c r="W34" i="1" s="1"/>
  <c r="T33" i="1"/>
  <c r="T32" i="1"/>
  <c r="W32" i="1" s="1"/>
  <c r="T31" i="1"/>
  <c r="T30" i="1"/>
  <c r="W30" i="1" s="1"/>
  <c r="T29" i="1"/>
  <c r="W29" i="1" s="1"/>
  <c r="T28" i="1"/>
  <c r="W28" i="1" s="1"/>
  <c r="T27" i="1"/>
  <c r="T26" i="1"/>
  <c r="U26" i="1" s="1"/>
  <c r="T25" i="1"/>
  <c r="T24" i="1"/>
  <c r="U24" i="1" s="1"/>
  <c r="T23" i="1"/>
  <c r="T22" i="1"/>
  <c r="U22" i="1" s="1"/>
  <c r="T21" i="1"/>
  <c r="T20" i="1"/>
  <c r="U20" i="1" s="1"/>
  <c r="T19" i="1"/>
  <c r="W19" i="1" s="1"/>
  <c r="T18" i="1"/>
  <c r="T17" i="1"/>
  <c r="T16" i="1"/>
  <c r="U16" i="1" s="1"/>
  <c r="T15" i="1"/>
  <c r="W15" i="1" s="1"/>
  <c r="T14" i="1"/>
  <c r="U14" i="1" s="1"/>
  <c r="T13" i="1"/>
  <c r="U13" i="1" s="1"/>
  <c r="T12" i="1"/>
  <c r="U12" i="1" s="1"/>
  <c r="T11" i="1"/>
  <c r="U11" i="1" s="1"/>
  <c r="T10" i="1"/>
  <c r="U10" i="1" s="1"/>
  <c r="T9" i="1"/>
  <c r="U9" i="1" s="1"/>
  <c r="T8" i="1"/>
  <c r="U8" i="1" s="1"/>
  <c r="T7" i="1"/>
  <c r="U7" i="1" s="1"/>
  <c r="Z91" i="2" l="1"/>
  <c r="Z93" i="2"/>
  <c r="AA91" i="2"/>
  <c r="AA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A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Z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L33" i="2" l="1"/>
  <c r="L31" i="2"/>
  <c r="L21" i="2"/>
  <c r="M17" i="2"/>
  <c r="M31" i="2"/>
  <c r="I31" i="2"/>
  <c r="I17" i="2"/>
  <c r="J20" i="2"/>
  <c r="J33" i="2"/>
  <c r="N20" i="2"/>
  <c r="N33" i="2"/>
  <c r="P17" i="2"/>
  <c r="P31" i="2"/>
  <c r="H33" i="2"/>
  <c r="H20" i="2"/>
  <c r="M33" i="2" l="1"/>
  <c r="M20" i="2"/>
  <c r="N32" i="2"/>
  <c r="N21" i="2"/>
  <c r="J21" i="2"/>
  <c r="J32" i="2"/>
  <c r="I33" i="2"/>
  <c r="I20" i="2"/>
  <c r="P20" i="2"/>
  <c r="P33" i="2"/>
  <c r="H32" i="2"/>
  <c r="H21" i="2"/>
  <c r="AA67" i="2"/>
  <c r="AA71" i="2" s="1"/>
  <c r="AA74" i="2" s="1"/>
  <c r="AA57" i="2"/>
  <c r="AA54" i="2"/>
  <c r="Z24" i="2"/>
  <c r="Y11" i="2"/>
  <c r="Y14" i="2" s="1"/>
  <c r="Y17" i="2" s="1"/>
  <c r="AA24" i="2"/>
  <c r="Z11" i="2"/>
  <c r="Z30" i="2" s="1"/>
  <c r="AA11" i="2"/>
  <c r="AA30" i="2" s="1"/>
  <c r="M21" i="2" l="1"/>
  <c r="M32" i="2"/>
  <c r="I32" i="2"/>
  <c r="I21" i="2"/>
  <c r="P21" i="2"/>
  <c r="C35" i="1" s="1"/>
  <c r="P32" i="2"/>
  <c r="Y31" i="2"/>
  <c r="Y30" i="2"/>
  <c r="Y20" i="2"/>
  <c r="Y33" i="2"/>
  <c r="AA14" i="2"/>
  <c r="AA60" i="2"/>
  <c r="AA76" i="2" s="1"/>
  <c r="AA77" i="2" s="1"/>
  <c r="AA90" i="2" s="1"/>
  <c r="Z14" i="2"/>
  <c r="C8" i="1"/>
  <c r="C11" i="1"/>
  <c r="Y21" i="2" l="1"/>
  <c r="Y92" i="2" s="1"/>
  <c r="Y32" i="2"/>
  <c r="Z31" i="2"/>
  <c r="Z17" i="2"/>
  <c r="Z33" i="2" s="1"/>
  <c r="AA31" i="2"/>
  <c r="AA17" i="2"/>
  <c r="C12" i="1"/>
  <c r="C34" i="1" l="1"/>
  <c r="AA33" i="2"/>
  <c r="AA20" i="2"/>
  <c r="Z20" i="2"/>
  <c r="AA21" i="2" l="1"/>
  <c r="AA32" i="2"/>
  <c r="Z21" i="2"/>
  <c r="Z92" i="2" s="1"/>
  <c r="Z32" i="2"/>
  <c r="C41" i="1" l="1"/>
  <c r="AA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s>
  <commentList>
    <comment ref="P1" authorId="0" shapeId="0" xr:uid="{8ACEE0A3-8BF3-B24E-8FC5-017F24C1AE12}">
      <text>
        <t>[Threaded comment]
Your version of Excel allows you to read this threaded comment; however, any edits to it will get removed if the file is opened in a newer version of Excel. Learn more: https://go.microsoft.com/fwlink/?linkid=870924
Comment:
    Quarter Transition, Changed FQ system</t>
      </text>
    </comment>
  </commentList>
</comments>
</file>

<file path=xl/sharedStrings.xml><?xml version="1.0" encoding="utf-8"?>
<sst xmlns="http://schemas.openxmlformats.org/spreadsheetml/2006/main" count="1467" uniqueCount="811">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</sst>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x"/>
    <numFmt numFmtId="166" formatCode="0.0"/>
    <numFmt numFmtId="167" formatCode="0.0%"/>
    <numFmt numFmtId="168" formatCode="0.0\x"/>
  </numFmts>
  <fonts count="13"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92">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167" fontId="10" fillId="0" borderId="0" xfId="0" applyNumberFormat="1" applyFont="1"/>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6" fontId="1" fillId="4" borderId="0" xfId="0" applyNumberFormat="1" applyFont="1" applyFill="1" applyBorder="1" applyAlignment="1">
      <alignment horizontal="center"/>
    </xf>
    <xf numFmtId="166" fontId="1" fillId="4" borderId="5" xfId="0" applyNumberFormat="1" applyFont="1" applyFill="1" applyBorder="1" applyAlignment="1">
      <alignment horizontal="center"/>
    </xf>
    <xf numFmtId="9" fontId="11" fillId="0" borderId="0" xfId="0" applyNumberFormat="1" applyFont="1"/>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cellXfs>
  <cellStyles count="3">
    <cellStyle name="Hyperlink" xfId="1" builtinId="8"/>
    <cellStyle name="Normal" xfId="0" builtinId="0"/>
    <cellStyle name="Per 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0</xdr:row>
      <xdr:rowOff>9525</xdr:rowOff>
    </xdr:from>
    <xdr:to>
      <xdr:col>17</xdr:col>
      <xdr:colOff>0</xdr:colOff>
      <xdr:row>101</xdr:row>
      <xdr:rowOff>114300</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306175" y="9525"/>
          <a:ext cx="0" cy="159734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27</xdr:col>
      <xdr:colOff>19050</xdr:colOff>
      <xdr:row>0</xdr:row>
      <xdr:rowOff>19050</xdr:rowOff>
    </xdr:from>
    <xdr:to>
      <xdr:col>27</xdr:col>
      <xdr:colOff>19050</xdr:colOff>
      <xdr:row>101</xdr:row>
      <xdr:rowOff>123825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9958050" y="19050"/>
          <a:ext cx="0" cy="162845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microsoft.com/office/2017/10/relationships/threadedComment" Target="../threadedComments/threadedComment1.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comments" Target="../comments1.xml"/><Relationship Id="rId2" Type="http://schemas.openxmlformats.org/officeDocument/2006/relationships/hyperlink" Target="https://about.underarmour.com/investor-relations/news-events-presentations/corporate-news/id/22711" TargetMode="Externa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vmlDrawing" Target="../drawings/vmlDrawing1.vml"/><Relationship Id="rId5" Type="http://schemas.openxmlformats.org/officeDocument/2006/relationships/hyperlink" Target="https://about.underarmour.com/investor-relations/news-events-presentations/corporate-news/id/22166" TargetMode="External"/><Relationship Id="rId10" Type="http://schemas.openxmlformats.org/officeDocument/2006/relationships/drawing" Target="../drawings/drawing2.xm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workbookViewId="0">
      <selection activeCell="I34" sqref="I34"/>
    </sheetView>
  </sheetViews>
  <sheetFormatPr baseColWidth="10" defaultColWidth="9.1640625" defaultRowHeight="13" x14ac:dyDescent="0.15"/>
  <cols>
    <col min="1" max="16384" width="9.1640625" style="1"/>
  </cols>
  <sheetData>
    <row r="2" spans="2:23" ht="15" x14ac:dyDescent="0.2">
      <c r="B2" s="3" t="s">
        <v>0</v>
      </c>
      <c r="F2"/>
    </row>
    <row r="3" spans="2:23" x14ac:dyDescent="0.15">
      <c r="B3" s="2" t="s">
        <v>1</v>
      </c>
    </row>
    <row r="5" spans="2:23" x14ac:dyDescent="0.15">
      <c r="B5" s="82" t="s">
        <v>2</v>
      </c>
      <c r="C5" s="83"/>
      <c r="D5" s="84"/>
      <c r="G5" s="82" t="s">
        <v>55</v>
      </c>
      <c r="H5" s="83"/>
      <c r="I5" s="83"/>
      <c r="J5" s="83"/>
      <c r="K5" s="83"/>
      <c r="L5" s="83"/>
      <c r="M5" s="83"/>
      <c r="N5" s="83"/>
      <c r="O5" s="84"/>
      <c r="R5" s="79" t="s">
        <v>754</v>
      </c>
      <c r="S5" s="80"/>
      <c r="T5" s="80"/>
      <c r="U5" s="80"/>
      <c r="V5" s="80"/>
      <c r="W5" s="81"/>
    </row>
    <row r="6" spans="2:23" x14ac:dyDescent="0.15">
      <c r="B6" s="4" t="s">
        <v>3</v>
      </c>
      <c r="C6" s="5">
        <v>6.69</v>
      </c>
      <c r="D6" s="6"/>
      <c r="G6" s="52">
        <v>44835</v>
      </c>
      <c r="H6" s="8" t="s">
        <v>807</v>
      </c>
      <c r="I6" s="8"/>
      <c r="J6" s="8"/>
      <c r="K6" s="8"/>
      <c r="L6" s="8"/>
      <c r="M6" s="8"/>
      <c r="N6" s="8"/>
      <c r="O6" s="9"/>
      <c r="R6" s="14" t="s">
        <v>745</v>
      </c>
      <c r="S6" s="34" t="s">
        <v>746</v>
      </c>
      <c r="T6" s="35" t="s">
        <v>747</v>
      </c>
      <c r="U6" s="35" t="s">
        <v>748</v>
      </c>
      <c r="V6" s="35" t="s">
        <v>749</v>
      </c>
      <c r="W6" s="36" t="s">
        <v>750</v>
      </c>
    </row>
    <row r="7" spans="2:23" x14ac:dyDescent="0.15">
      <c r="B7" s="4" t="s">
        <v>4</v>
      </c>
      <c r="C7" s="28">
        <v>458.4</v>
      </c>
      <c r="D7" s="30" t="s">
        <v>789</v>
      </c>
      <c r="E7" s="32" t="s">
        <v>112</v>
      </c>
      <c r="G7" s="63"/>
      <c r="H7" s="61" t="s">
        <v>808</v>
      </c>
      <c r="I7" s="8"/>
      <c r="J7" s="8"/>
      <c r="K7" s="8"/>
      <c r="L7" s="8"/>
      <c r="M7" s="8"/>
      <c r="N7" s="8"/>
      <c r="O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15">
      <c r="B8" s="4" t="s">
        <v>5</v>
      </c>
      <c r="C8" s="28">
        <f>C6*C7</f>
        <v>3066.6959999999999</v>
      </c>
      <c r="D8" s="30"/>
      <c r="G8" s="63"/>
      <c r="H8" s="8"/>
      <c r="I8" s="8"/>
      <c r="J8" s="8"/>
      <c r="K8" s="8"/>
      <c r="L8" s="8"/>
      <c r="M8" s="8"/>
      <c r="N8" s="8"/>
      <c r="O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15">
      <c r="B9" s="4" t="s">
        <v>6</v>
      </c>
      <c r="C9" s="28">
        <f>'Financial Model'!Q50</f>
        <v>1049.413</v>
      </c>
      <c r="D9" s="30" t="s">
        <v>789</v>
      </c>
      <c r="G9" s="63"/>
      <c r="H9" s="8"/>
      <c r="I9" s="8"/>
      <c r="J9" s="8"/>
      <c r="K9" s="8"/>
      <c r="L9" s="8"/>
      <c r="M9" s="8"/>
      <c r="N9" s="8"/>
      <c r="O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15">
      <c r="B10" s="4" t="s">
        <v>7</v>
      </c>
      <c r="C10" s="28">
        <f>'Financial Model'!Q68</f>
        <v>672.83399999999995</v>
      </c>
      <c r="D10" s="30" t="s">
        <v>789</v>
      </c>
      <c r="G10" s="63"/>
      <c r="H10" s="8"/>
      <c r="I10" s="8"/>
      <c r="J10" s="8"/>
      <c r="K10" s="8"/>
      <c r="L10" s="8"/>
      <c r="M10" s="8"/>
      <c r="N10" s="8"/>
      <c r="O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15">
      <c r="B11" s="4" t="s">
        <v>8</v>
      </c>
      <c r="C11" s="28">
        <f>C9-C10</f>
        <v>376.57900000000006</v>
      </c>
      <c r="D11" s="30" t="s">
        <v>789</v>
      </c>
      <c r="G11" s="52">
        <v>44774</v>
      </c>
      <c r="H11" s="8" t="s">
        <v>805</v>
      </c>
      <c r="I11" s="8"/>
      <c r="J11" s="8"/>
      <c r="K11" s="8"/>
      <c r="L11" s="8"/>
      <c r="M11" s="8"/>
      <c r="N11" s="8"/>
      <c r="O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15">
      <c r="B12" s="7" t="s">
        <v>9</v>
      </c>
      <c r="C12" s="29">
        <f>C8-C11</f>
        <v>2690.1169999999997</v>
      </c>
      <c r="D12" s="31"/>
      <c r="G12" s="63"/>
      <c r="H12" s="8"/>
      <c r="I12" s="8"/>
      <c r="J12" s="8"/>
      <c r="K12" s="8"/>
      <c r="L12" s="8"/>
      <c r="M12" s="8"/>
      <c r="N12" s="8"/>
      <c r="O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15">
      <c r="G13" s="52">
        <v>44743</v>
      </c>
      <c r="H13" s="8" t="s">
        <v>783</v>
      </c>
      <c r="I13" s="8"/>
      <c r="J13" s="8"/>
      <c r="K13" s="8"/>
      <c r="L13" s="8"/>
      <c r="M13" s="8"/>
      <c r="N13" s="8"/>
      <c r="O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15">
      <c r="G14" s="63"/>
      <c r="H14" s="61" t="s">
        <v>784</v>
      </c>
      <c r="I14" s="8"/>
      <c r="J14" s="8"/>
      <c r="K14" s="8"/>
      <c r="L14" s="8"/>
      <c r="M14" s="8"/>
      <c r="N14" s="8"/>
      <c r="O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15">
      <c r="B15" s="82" t="s">
        <v>10</v>
      </c>
      <c r="C15" s="83"/>
      <c r="D15" s="84"/>
      <c r="G15" s="63"/>
      <c r="H15" s="8"/>
      <c r="I15" s="8"/>
      <c r="J15" s="8"/>
      <c r="K15" s="8"/>
      <c r="L15" s="8"/>
      <c r="M15" s="8"/>
      <c r="N15" s="8"/>
      <c r="O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15">
      <c r="B16" s="12" t="s">
        <v>11</v>
      </c>
      <c r="C16" s="75" t="s">
        <v>63</v>
      </c>
      <c r="D16" s="76"/>
      <c r="G16" s="52">
        <v>44682</v>
      </c>
      <c r="H16" s="8" t="s">
        <v>772</v>
      </c>
      <c r="I16" s="8"/>
      <c r="J16" s="8"/>
      <c r="K16" s="8"/>
      <c r="L16" s="8"/>
      <c r="M16" s="8"/>
      <c r="N16" s="8"/>
      <c r="O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15">
      <c r="B17" s="12" t="s">
        <v>12</v>
      </c>
      <c r="C17" s="75" t="s">
        <v>64</v>
      </c>
      <c r="D17" s="76"/>
      <c r="G17" s="63"/>
      <c r="H17" s="61" t="s">
        <v>774</v>
      </c>
      <c r="I17" s="8"/>
      <c r="J17" s="8"/>
      <c r="K17" s="8"/>
      <c r="L17" s="8"/>
      <c r="M17" s="8"/>
      <c r="N17" s="8"/>
      <c r="O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15">
      <c r="B18" s="12" t="s">
        <v>62</v>
      </c>
      <c r="C18" s="75" t="s">
        <v>65</v>
      </c>
      <c r="D18" s="76"/>
      <c r="G18" s="63"/>
      <c r="H18" s="8"/>
      <c r="I18" s="8"/>
      <c r="J18" s="8"/>
      <c r="K18" s="8"/>
      <c r="L18" s="8"/>
      <c r="M18" s="8"/>
      <c r="N18" s="8"/>
      <c r="O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15">
      <c r="B19" s="13" t="s">
        <v>66</v>
      </c>
      <c r="C19" s="85" t="s">
        <v>67</v>
      </c>
      <c r="D19" s="86"/>
      <c r="E19" s="1" t="s">
        <v>773</v>
      </c>
      <c r="G19" s="52">
        <v>44593</v>
      </c>
      <c r="H19" s="8" t="s">
        <v>792</v>
      </c>
      <c r="I19" s="8"/>
      <c r="J19" s="8"/>
      <c r="K19" s="8"/>
      <c r="L19" s="8"/>
      <c r="M19" s="8"/>
      <c r="N19" s="8"/>
      <c r="O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15">
      <c r="G20" s="63"/>
      <c r="H20" s="61" t="s">
        <v>793</v>
      </c>
      <c r="I20" s="8"/>
      <c r="J20" s="8"/>
      <c r="K20" s="8"/>
      <c r="L20" s="8"/>
      <c r="M20" s="8"/>
      <c r="N20" s="8"/>
      <c r="O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15">
      <c r="G21" s="63"/>
      <c r="H21" s="8"/>
      <c r="I21" s="8"/>
      <c r="J21" s="8"/>
      <c r="K21" s="8"/>
      <c r="L21" s="8"/>
      <c r="M21" s="8"/>
      <c r="N21" s="8"/>
      <c r="O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15">
      <c r="B22" s="82" t="s">
        <v>13</v>
      </c>
      <c r="C22" s="83"/>
      <c r="D22" s="84"/>
      <c r="G22" s="14" t="s">
        <v>31</v>
      </c>
      <c r="H22" s="8" t="s">
        <v>785</v>
      </c>
      <c r="I22" s="8"/>
      <c r="J22" s="8"/>
      <c r="K22" s="8"/>
      <c r="L22" s="8"/>
      <c r="M22" s="8"/>
      <c r="N22" s="8"/>
      <c r="O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15">
      <c r="B23" s="14" t="s">
        <v>14</v>
      </c>
      <c r="C23" s="75" t="s">
        <v>59</v>
      </c>
      <c r="D23" s="76"/>
      <c r="G23" s="63"/>
      <c r="H23" s="8"/>
      <c r="I23" s="8"/>
      <c r="J23" s="8"/>
      <c r="K23" s="8"/>
      <c r="L23" s="8"/>
      <c r="M23" s="8"/>
      <c r="N23" s="8"/>
      <c r="O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15">
      <c r="B24" s="14" t="s">
        <v>15</v>
      </c>
      <c r="C24" s="75">
        <v>1996</v>
      </c>
      <c r="D24" s="76"/>
      <c r="G24" s="52">
        <v>44228</v>
      </c>
      <c r="H24" s="8" t="s">
        <v>780</v>
      </c>
      <c r="I24" s="8"/>
      <c r="J24" s="8"/>
      <c r="K24" s="8"/>
      <c r="L24" s="8"/>
      <c r="M24" s="8"/>
      <c r="N24" s="8"/>
      <c r="O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15">
      <c r="B25" s="14"/>
      <c r="C25" s="8"/>
      <c r="D25" s="9"/>
      <c r="G25" s="63"/>
      <c r="H25" s="61" t="s">
        <v>781</v>
      </c>
      <c r="I25" s="8"/>
      <c r="J25" s="8"/>
      <c r="K25" s="8"/>
      <c r="L25" s="8"/>
      <c r="M25" s="8"/>
      <c r="N25" s="8"/>
      <c r="O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15">
      <c r="B26" s="14" t="s">
        <v>60</v>
      </c>
      <c r="C26" s="75">
        <v>422</v>
      </c>
      <c r="D26" s="76"/>
      <c r="G26" s="64"/>
      <c r="H26" s="10"/>
      <c r="I26" s="10"/>
      <c r="J26" s="10"/>
      <c r="K26" s="10"/>
      <c r="L26" s="10"/>
      <c r="M26" s="10"/>
      <c r="N26" s="10"/>
      <c r="O26" s="11"/>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15">
      <c r="B27" s="14" t="s">
        <v>779</v>
      </c>
      <c r="C27" s="87">
        <f>'Financial Model'!Q52</f>
        <v>954.39400000000001</v>
      </c>
      <c r="D27" s="88"/>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15">
      <c r="B28" s="14"/>
      <c r="C28" s="8"/>
      <c r="D28" s="9"/>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15">
      <c r="B29" s="14" t="s">
        <v>16</v>
      </c>
      <c r="C29" s="75" t="s">
        <v>789</v>
      </c>
      <c r="D29" s="76"/>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15">
      <c r="B30" s="15" t="s">
        <v>17</v>
      </c>
      <c r="C30" s="77" t="s">
        <v>18</v>
      </c>
      <c r="D30" s="78"/>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15">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15">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15">
      <c r="B33" s="82" t="s">
        <v>56</v>
      </c>
      <c r="C33" s="83"/>
      <c r="D33" s="84"/>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15">
      <c r="B34" s="14" t="s">
        <v>57</v>
      </c>
      <c r="C34" s="73">
        <f>C12/SUM('Financial Model'!N20:Q20)</f>
        <v>15.715778773521555</v>
      </c>
      <c r="D34" s="74"/>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15">
      <c r="B35" s="14" t="s">
        <v>58</v>
      </c>
      <c r="C35" s="73">
        <f>C6/SUM('Financial Model'!N21:Q21)</f>
        <v>18.4823862349457</v>
      </c>
      <c r="D35" s="74"/>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15">
      <c r="B36" s="14" t="s">
        <v>61</v>
      </c>
      <c r="C36" s="75"/>
      <c r="D36" s="76"/>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15">
      <c r="B37" s="14" t="s">
        <v>778</v>
      </c>
      <c r="C37" s="73">
        <f>C6/'Financial Model'!Q77</f>
        <v>1.7736424834957014</v>
      </c>
      <c r="D37" s="74"/>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15">
      <c r="B38" s="14" t="s">
        <v>809</v>
      </c>
      <c r="C38" s="90">
        <f>C8/SUM('Financial Model'!N9:Q9)</f>
        <v>0.53569184551470383</v>
      </c>
      <c r="D38" s="91"/>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15">
      <c r="B39" s="14" t="s">
        <v>810</v>
      </c>
      <c r="C39" s="90">
        <f>C12/SUM('Financial Model'!N9:Q9)</f>
        <v>0.46991085532458332</v>
      </c>
      <c r="D39" s="91"/>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15">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15">
      <c r="B41" s="15" t="s">
        <v>775</v>
      </c>
      <c r="C41" s="71">
        <f>C6/'Financial Model'!AA21</f>
        <v>8.6491744709215048</v>
      </c>
      <c r="D41" s="72"/>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15">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15">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15">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15">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15">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15">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15">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15">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15">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15">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15">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15">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15">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15">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15">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15">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15">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15">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15">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15">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3">
    <mergeCell ref="R5:W5"/>
    <mergeCell ref="G5:O5"/>
    <mergeCell ref="B33:D33"/>
    <mergeCell ref="B5:D5"/>
    <mergeCell ref="B15:D15"/>
    <mergeCell ref="B22:D22"/>
    <mergeCell ref="C16:D16"/>
    <mergeCell ref="C17:D17"/>
    <mergeCell ref="C18:D18"/>
    <mergeCell ref="C19:D19"/>
    <mergeCell ref="C27:D27"/>
    <mergeCell ref="C41:D41"/>
    <mergeCell ref="C34:D34"/>
    <mergeCell ref="C35:D35"/>
    <mergeCell ref="C23:D23"/>
    <mergeCell ref="C24:D24"/>
    <mergeCell ref="C30:D30"/>
    <mergeCell ref="C26:D26"/>
    <mergeCell ref="C37:D37"/>
    <mergeCell ref="C36:D36"/>
    <mergeCell ref="C29:D29"/>
    <mergeCell ref="C38:D38"/>
    <mergeCell ref="C39:D39"/>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AT95"/>
  <sheetViews>
    <sheetView tabSelected="1" zoomScale="110" zoomScaleNormal="110" workbookViewId="0">
      <pane xSplit="2" ySplit="2" topLeftCell="C27" activePane="bottomRight" state="frozen"/>
      <selection pane="topRight" activeCell="C1" sqref="C1"/>
      <selection pane="bottomLeft" activeCell="A3" sqref="A3"/>
      <selection pane="bottomRight" activeCell="K43" sqref="K43"/>
    </sheetView>
  </sheetViews>
  <sheetFormatPr baseColWidth="10" defaultColWidth="9.1640625" defaultRowHeight="13" x14ac:dyDescent="0.15"/>
  <cols>
    <col min="1" max="1" width="9.1640625" style="1" customWidth="1"/>
    <col min="2" max="2" width="23.33203125" style="1" bestFit="1" customWidth="1"/>
    <col min="3" max="12" width="9.1640625" style="1"/>
    <col min="13" max="13" width="9.1640625" style="1" customWidth="1"/>
    <col min="14" max="16384" width="9.1640625" style="1"/>
  </cols>
  <sheetData>
    <row r="1" spans="2:46" s="16" customFormat="1" x14ac:dyDescent="0.15">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16" t="s">
        <v>32</v>
      </c>
      <c r="S1" s="16" t="s">
        <v>788</v>
      </c>
      <c r="W1" s="16" t="s">
        <v>111</v>
      </c>
      <c r="X1" s="16" t="s">
        <v>110</v>
      </c>
      <c r="Y1" s="16" t="s">
        <v>33</v>
      </c>
      <c r="Z1" s="50" t="s">
        <v>34</v>
      </c>
      <c r="AA1" s="50" t="s">
        <v>35</v>
      </c>
      <c r="AB1" s="16" t="s">
        <v>36</v>
      </c>
      <c r="AC1" s="16" t="s">
        <v>37</v>
      </c>
      <c r="AD1" s="16" t="s">
        <v>38</v>
      </c>
      <c r="AE1" s="16" t="s">
        <v>39</v>
      </c>
      <c r="AF1" s="16" t="s">
        <v>40</v>
      </c>
      <c r="AG1" s="16" t="s">
        <v>41</v>
      </c>
      <c r="AH1" s="16" t="s">
        <v>42</v>
      </c>
      <c r="AI1" s="16" t="s">
        <v>43</v>
      </c>
      <c r="AJ1" s="16" t="s">
        <v>44</v>
      </c>
      <c r="AK1" s="16" t="s">
        <v>45</v>
      </c>
      <c r="AL1" s="16" t="s">
        <v>46</v>
      </c>
      <c r="AM1" s="16" t="s">
        <v>47</v>
      </c>
      <c r="AN1" s="16" t="s">
        <v>48</v>
      </c>
      <c r="AO1" s="16" t="s">
        <v>49</v>
      </c>
      <c r="AP1" s="16" t="s">
        <v>50</v>
      </c>
      <c r="AQ1" s="16" t="s">
        <v>51</v>
      </c>
      <c r="AR1" s="16" t="s">
        <v>52</v>
      </c>
      <c r="AS1" s="16" t="s">
        <v>53</v>
      </c>
      <c r="AT1" s="16" t="s">
        <v>54</v>
      </c>
    </row>
    <row r="2" spans="2:46" s="18" customFormat="1" x14ac:dyDescent="0.15">
      <c r="B2" s="17"/>
      <c r="H2" s="24">
        <v>43921</v>
      </c>
      <c r="I2" s="24">
        <v>44012</v>
      </c>
      <c r="J2" s="24">
        <v>44104</v>
      </c>
      <c r="K2" s="24">
        <v>44196</v>
      </c>
      <c r="L2" s="24">
        <v>44286</v>
      </c>
      <c r="M2" s="24">
        <v>44377</v>
      </c>
      <c r="N2" s="24">
        <v>44469</v>
      </c>
      <c r="O2" s="24">
        <v>44561</v>
      </c>
      <c r="P2" s="24">
        <v>44651</v>
      </c>
      <c r="Q2" s="24">
        <v>44742</v>
      </c>
      <c r="Y2" s="18" t="s">
        <v>81</v>
      </c>
      <c r="Z2" s="24">
        <v>44196</v>
      </c>
      <c r="AA2" s="24">
        <v>44561</v>
      </c>
    </row>
    <row r="3" spans="2:46" s="54" customFormat="1" x14ac:dyDescent="0.15">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65"/>
      <c r="S3" s="56"/>
      <c r="T3" s="56"/>
      <c r="U3" s="56"/>
      <c r="V3" s="56"/>
      <c r="W3" s="56"/>
      <c r="X3" s="56"/>
      <c r="Y3" s="56">
        <v>3470.2849999999999</v>
      </c>
      <c r="Z3" s="56">
        <v>2882.5619999999999</v>
      </c>
      <c r="AA3" s="56">
        <v>3841.2489999999998</v>
      </c>
    </row>
    <row r="4" spans="2:46" s="54" customFormat="1" x14ac:dyDescent="0.15">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65"/>
      <c r="S4" s="56"/>
      <c r="T4" s="56"/>
      <c r="U4" s="56"/>
      <c r="V4" s="56"/>
      <c r="W4" s="56"/>
      <c r="X4" s="56"/>
      <c r="Y4" s="56">
        <v>1086.5509999999999</v>
      </c>
      <c r="Z4" s="56">
        <v>934.33299999999997</v>
      </c>
      <c r="AA4" s="56">
        <v>1264.127</v>
      </c>
    </row>
    <row r="5" spans="2:46" s="57" customFormat="1" x14ac:dyDescent="0.15">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66"/>
      <c r="S5" s="56"/>
      <c r="T5" s="56"/>
      <c r="U5" s="56"/>
      <c r="V5" s="56"/>
      <c r="W5" s="56"/>
      <c r="X5" s="56"/>
      <c r="Y5" s="56">
        <v>416.35399999999998</v>
      </c>
      <c r="Z5" s="56">
        <v>414.08199999999999</v>
      </c>
      <c r="AA5" s="56">
        <v>461.89400000000001</v>
      </c>
    </row>
    <row r="6" spans="2:46" s="58" customFormat="1" x14ac:dyDescent="0.15">
      <c r="B6" s="58" t="s">
        <v>769</v>
      </c>
      <c r="D6" s="55"/>
      <c r="E6" s="55"/>
      <c r="F6" s="55"/>
      <c r="G6" s="55"/>
      <c r="H6" s="55">
        <f t="shared" ref="H6:Q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55"/>
      <c r="S6" s="55"/>
      <c r="T6" s="55"/>
      <c r="U6" s="55"/>
      <c r="V6" s="55"/>
      <c r="W6" s="55"/>
      <c r="X6" s="55"/>
      <c r="Y6" s="55">
        <f>SUM(Y3:Y5)</f>
        <v>4973.1899999999996</v>
      </c>
      <c r="Z6" s="55">
        <f>SUM(Z3:Z5)</f>
        <v>4230.9769999999999</v>
      </c>
      <c r="AA6" s="55">
        <f>SUM(AA3:AA5)</f>
        <v>5567.27</v>
      </c>
    </row>
    <row r="7" spans="2:46" s="32" customFormat="1" x14ac:dyDescent="0.15">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56"/>
      <c r="S7" s="56"/>
      <c r="T7" s="56"/>
      <c r="U7" s="56"/>
      <c r="V7" s="56"/>
      <c r="W7" s="56"/>
      <c r="X7" s="56"/>
      <c r="Y7" s="56">
        <v>138.77500000000001</v>
      </c>
      <c r="Z7" s="56">
        <v>105.779</v>
      </c>
      <c r="AA7" s="56">
        <v>112.623</v>
      </c>
    </row>
    <row r="8" spans="2:46" s="32" customFormat="1" x14ac:dyDescent="0.15">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56"/>
      <c r="S8" s="56"/>
      <c r="T8" s="56"/>
      <c r="U8" s="56"/>
      <c r="V8" s="56"/>
      <c r="W8" s="56"/>
      <c r="X8" s="56"/>
      <c r="Y8" s="56">
        <v>155.167</v>
      </c>
      <c r="Z8" s="56">
        <v>137.911</v>
      </c>
      <c r="AA8" s="56">
        <v>3.573</v>
      </c>
    </row>
    <row r="9" spans="2:46" s="2" customFormat="1" x14ac:dyDescent="0.15">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Y9" s="21">
        <v>5267.1319999999996</v>
      </c>
      <c r="Z9" s="21">
        <v>4474.6670000000004</v>
      </c>
      <c r="AA9" s="21">
        <v>5683.4660000000003</v>
      </c>
    </row>
    <row r="10" spans="2:46" x14ac:dyDescent="0.15">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Y10" s="22">
        <v>2796.5990000000002</v>
      </c>
      <c r="Z10" s="22">
        <v>2314.5720000000001</v>
      </c>
      <c r="AA10" s="22">
        <v>2821.9670000000001</v>
      </c>
    </row>
    <row r="11" spans="2:46" s="2" customFormat="1" x14ac:dyDescent="0.15">
      <c r="B11" s="2" t="s">
        <v>70</v>
      </c>
      <c r="H11" s="21">
        <f t="shared" ref="H11:Q11" si="1">H9-H10</f>
        <v>430.98400000000004</v>
      </c>
      <c r="I11" s="21">
        <f t="shared" si="1"/>
        <v>349.16899999999998</v>
      </c>
      <c r="J11" s="21">
        <f t="shared" si="1"/>
        <v>686.31999999999994</v>
      </c>
      <c r="K11" s="21">
        <f t="shared" si="1"/>
        <v>693.62200000000007</v>
      </c>
      <c r="L11" s="21">
        <f t="shared" si="1"/>
        <v>628.64099999999996</v>
      </c>
      <c r="M11" s="21">
        <f t="shared" si="1"/>
        <v>668.82100000000014</v>
      </c>
      <c r="N11" s="21">
        <f t="shared" si="1"/>
        <v>788.10399999999993</v>
      </c>
      <c r="O11" s="21">
        <f t="shared" si="1"/>
        <v>775.93299999999988</v>
      </c>
      <c r="P11" s="21">
        <f t="shared" si="1"/>
        <v>605.16399999999999</v>
      </c>
      <c r="Q11" s="21">
        <f t="shared" si="1"/>
        <v>630.197</v>
      </c>
      <c r="Y11" s="21">
        <f>Y9-Y10</f>
        <v>2470.5329999999994</v>
      </c>
      <c r="Z11" s="21">
        <f>Z9-Z10</f>
        <v>2160.0950000000003</v>
      </c>
      <c r="AA11" s="21">
        <f>AA9-AA10</f>
        <v>2861.4990000000003</v>
      </c>
    </row>
    <row r="12" spans="2:46" x14ac:dyDescent="0.15">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Y12" s="22">
        <v>2233.7600000000002</v>
      </c>
      <c r="Z12" s="22">
        <v>2171.9340000000002</v>
      </c>
      <c r="AA12" s="22">
        <v>2334.6909999999998</v>
      </c>
    </row>
    <row r="13" spans="2:46" x14ac:dyDescent="0.15">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Y13" s="22">
        <v>0</v>
      </c>
      <c r="Z13" s="22">
        <v>601.59900000000005</v>
      </c>
      <c r="AA13" s="22">
        <v>40.518000000000001</v>
      </c>
    </row>
    <row r="14" spans="2:46" s="2" customFormat="1" x14ac:dyDescent="0.15">
      <c r="B14" s="2" t="s">
        <v>73</v>
      </c>
      <c r="H14" s="21">
        <f t="shared" ref="H14:Q14" si="2">H11-H12-H13</f>
        <v>-558.18000000000006</v>
      </c>
      <c r="I14" s="21">
        <f t="shared" si="2"/>
        <v>-169.67400000000004</v>
      </c>
      <c r="J14" s="21">
        <f t="shared" si="2"/>
        <v>58.569999999999965</v>
      </c>
      <c r="K14" s="21">
        <f t="shared" si="2"/>
        <v>55.846000000000053</v>
      </c>
      <c r="L14" s="21">
        <f t="shared" si="2"/>
        <v>106.88999999999993</v>
      </c>
      <c r="M14" s="21">
        <f t="shared" si="2"/>
        <v>121.2050000000001</v>
      </c>
      <c r="N14" s="21">
        <f t="shared" si="2"/>
        <v>172.06399999999991</v>
      </c>
      <c r="O14" s="21">
        <f t="shared" si="2"/>
        <v>86.13099999999983</v>
      </c>
      <c r="P14" s="21">
        <f t="shared" si="2"/>
        <v>-45.956000000000039</v>
      </c>
      <c r="Q14" s="21">
        <f t="shared" si="2"/>
        <v>34.482999999999947</v>
      </c>
      <c r="Y14" s="21">
        <f>Y11-Y12-Y13</f>
        <v>236.77299999999923</v>
      </c>
      <c r="Z14" s="21">
        <f>Z11-Z12-Z13</f>
        <v>-613.43799999999999</v>
      </c>
      <c r="AA14" s="21">
        <f>AA11-AA12-AA13</f>
        <v>486.29000000000042</v>
      </c>
    </row>
    <row r="15" spans="2:46" x14ac:dyDescent="0.15">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Y15" s="22">
        <v>-21.24</v>
      </c>
      <c r="Z15" s="22">
        <v>-47.259</v>
      </c>
      <c r="AA15" s="22">
        <v>-44.3</v>
      </c>
    </row>
    <row r="16" spans="2:46" x14ac:dyDescent="0.15">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Y16" s="22">
        <v>-5.6879999999999997</v>
      </c>
      <c r="Z16" s="22">
        <v>168.15299999999999</v>
      </c>
      <c r="AA16" s="22">
        <v>-51.113</v>
      </c>
    </row>
    <row r="17" spans="2:27" x14ac:dyDescent="0.15">
      <c r="B17" s="1" t="s">
        <v>79</v>
      </c>
      <c r="H17" s="22">
        <f t="shared" ref="H17:Q17" si="3">H14+H15+H16</f>
        <v>-562.60600000000011</v>
      </c>
      <c r="I17" s="22">
        <f t="shared" si="3"/>
        <v>-185.85300000000004</v>
      </c>
      <c r="J17" s="22">
        <f t="shared" si="3"/>
        <v>36.430999999999969</v>
      </c>
      <c r="K17" s="22">
        <f t="shared" si="3"/>
        <v>219.48400000000004</v>
      </c>
      <c r="L17" s="22">
        <f t="shared" si="3"/>
        <v>85.572999999999922</v>
      </c>
      <c r="M17" s="22">
        <f t="shared" si="3"/>
        <v>173.00600000000009</v>
      </c>
      <c r="N17" s="22">
        <f t="shared" si="3"/>
        <v>133.32699999999991</v>
      </c>
      <c r="O17" s="22">
        <f t="shared" si="3"/>
        <v>102.57299999999984</v>
      </c>
      <c r="P17" s="22">
        <f t="shared" si="3"/>
        <v>-52.161000000000044</v>
      </c>
      <c r="Q17" s="22">
        <f t="shared" si="3"/>
        <v>14.236999999999949</v>
      </c>
      <c r="Y17" s="22">
        <f>Y14+Y15+Y16</f>
        <v>209.84499999999923</v>
      </c>
      <c r="Z17" s="22">
        <f>Z14+Z15+Z16</f>
        <v>-492.54399999999998</v>
      </c>
      <c r="AA17" s="22">
        <f>AA14+AA15+AA16</f>
        <v>390.87700000000041</v>
      </c>
    </row>
    <row r="18" spans="2:27" x14ac:dyDescent="0.15">
      <c r="B18" s="1" t="s">
        <v>74</v>
      </c>
      <c r="H18" s="22">
        <v>21.547000000000001</v>
      </c>
      <c r="I18" s="22">
        <v>-3.137</v>
      </c>
      <c r="J18" s="22">
        <v>-3.714</v>
      </c>
      <c r="K18" s="22">
        <v>34.69</v>
      </c>
      <c r="L18" s="22">
        <v>9.8810000000000002</v>
      </c>
      <c r="M18" s="22">
        <v>10.026999999999999</v>
      </c>
      <c r="N18" s="22">
        <v>18.962</v>
      </c>
      <c r="O18" s="22">
        <v>-6.798</v>
      </c>
      <c r="P18" s="22">
        <v>8.1809999999999992</v>
      </c>
      <c r="Q18" s="62">
        <v>5.657</v>
      </c>
      <c r="Y18" s="22">
        <v>70.024000000000001</v>
      </c>
      <c r="Z18" s="22">
        <v>49.387</v>
      </c>
      <c r="AA18" s="22">
        <v>32.072000000000003</v>
      </c>
    </row>
    <row r="19" spans="2:27" x14ac:dyDescent="0.15">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Y19" s="22">
        <v>-47.679000000000002</v>
      </c>
      <c r="Z19" s="22">
        <v>-7.2460000000000004</v>
      </c>
      <c r="AA19" s="22">
        <v>1.2549999999999999</v>
      </c>
    </row>
    <row r="20" spans="2:27" s="2" customFormat="1" x14ac:dyDescent="0.15">
      <c r="B20" s="2" t="s">
        <v>75</v>
      </c>
      <c r="H20" s="21">
        <f t="shared" ref="H20:Q20" si="4">H17-H18+H19</f>
        <v>-589.68100000000015</v>
      </c>
      <c r="I20" s="21">
        <f t="shared" si="4"/>
        <v>-182.89500000000004</v>
      </c>
      <c r="J20" s="21">
        <f t="shared" si="4"/>
        <v>38.94599999999997</v>
      </c>
      <c r="K20" s="21">
        <f t="shared" si="4"/>
        <v>184.45400000000004</v>
      </c>
      <c r="L20" s="21">
        <f t="shared" si="4"/>
        <v>77.751999999999924</v>
      </c>
      <c r="M20" s="21">
        <f t="shared" si="4"/>
        <v>162.80900000000011</v>
      </c>
      <c r="N20" s="21">
        <f t="shared" si="4"/>
        <v>113.4439999999999</v>
      </c>
      <c r="O20" s="21">
        <f t="shared" si="4"/>
        <v>109.65699999999984</v>
      </c>
      <c r="P20" s="21">
        <f t="shared" si="4"/>
        <v>-59.610000000000042</v>
      </c>
      <c r="Q20" s="67">
        <f t="shared" si="4"/>
        <v>7.6819999999999489</v>
      </c>
      <c r="Y20" s="21">
        <f>Y17-Y18+Y19</f>
        <v>92.141999999999229</v>
      </c>
      <c r="Z20" s="21">
        <f>Z17-Z18+Z19</f>
        <v>-549.17700000000002</v>
      </c>
      <c r="AA20" s="21">
        <f>AA17-AA18+AA19</f>
        <v>360.0600000000004</v>
      </c>
    </row>
    <row r="21" spans="2:27" x14ac:dyDescent="0.15">
      <c r="B21" s="1" t="s">
        <v>76</v>
      </c>
      <c r="H21" s="23">
        <f t="shared" ref="H21:Q21" si="5">H20/H22</f>
        <v>-1.3020948570343436</v>
      </c>
      <c r="I21" s="23">
        <f t="shared" si="5"/>
        <v>-0.40274508335884057</v>
      </c>
      <c r="J21" s="23">
        <f t="shared" si="5"/>
        <v>8.528184218939544E-2</v>
      </c>
      <c r="K21" s="23">
        <f t="shared" si="5"/>
        <v>0.40556187075510497</v>
      </c>
      <c r="L21" s="23">
        <f t="shared" si="5"/>
        <v>0.1705035371721042</v>
      </c>
      <c r="M21" s="23">
        <f t="shared" si="5"/>
        <v>0.35423756103080067</v>
      </c>
      <c r="N21" s="23">
        <f t="shared" si="5"/>
        <v>0.24136918566303953</v>
      </c>
      <c r="O21" s="23">
        <f t="shared" si="5"/>
        <v>0.230285733486217</v>
      </c>
      <c r="P21" s="23">
        <f t="shared" si="5"/>
        <v>-0.12644641247282185</v>
      </c>
      <c r="Q21" s="23">
        <f t="shared" si="5"/>
        <v>1.675774134790517E-2</v>
      </c>
      <c r="Y21" s="23">
        <f>Y20/Y22</f>
        <v>0.20432229623650497</v>
      </c>
      <c r="Z21" s="23">
        <f>Z20/Z22</f>
        <v>-1.2094038833796898</v>
      </c>
      <c r="AA21" s="23">
        <f>AA20/AA22</f>
        <v>0.77348422355124846</v>
      </c>
    </row>
    <row r="22" spans="2:27" x14ac:dyDescent="0.15">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Y22" s="22">
        <v>450.964</v>
      </c>
      <c r="Z22" s="22">
        <v>454.089</v>
      </c>
      <c r="AA22" s="22">
        <v>465.50400000000002</v>
      </c>
    </row>
    <row r="24" spans="2:27" s="2" customFormat="1" x14ac:dyDescent="0.15">
      <c r="B24" s="2" t="s">
        <v>82</v>
      </c>
      <c r="L24" s="26">
        <f>L9/H9-1</f>
        <v>0.35147381320949433</v>
      </c>
      <c r="M24" s="26">
        <f>M9/I9-1</f>
        <v>0.90991747216098595</v>
      </c>
      <c r="N24" s="26">
        <f>N9/J9-1</f>
        <v>7.8513155075885077E-2</v>
      </c>
      <c r="O24" s="26">
        <f>O9/K9-1</f>
        <v>8.9358910245724621E-2</v>
      </c>
      <c r="P24" s="26">
        <f>P9/L9-1</f>
        <v>3.4799692967280249E-2</v>
      </c>
      <c r="Q24" s="26">
        <f t="shared" ref="Q24" si="6">Q9/M9-1</f>
        <v>-1.8327322879040375E-3</v>
      </c>
      <c r="Y24" s="16" t="s">
        <v>87</v>
      </c>
      <c r="Z24" s="26">
        <f>Z9/Y9-1</f>
        <v>-0.15045474463142361</v>
      </c>
      <c r="AA24" s="26">
        <f>AA9/Z9-1</f>
        <v>0.27014278380938728</v>
      </c>
    </row>
    <row r="25" spans="2:27" x14ac:dyDescent="0.15">
      <c r="B25" s="1" t="s">
        <v>83</v>
      </c>
      <c r="I25" s="25">
        <f t="shared" ref="I25:P25" si="7">I9/H9-1</f>
        <v>-0.23929308565531482</v>
      </c>
      <c r="J25" s="25">
        <f t="shared" si="7"/>
        <v>1.0250706573964163</v>
      </c>
      <c r="K25" s="25">
        <f t="shared" si="7"/>
        <v>-2.0414913668396983E-2</v>
      </c>
      <c r="L25" s="25">
        <f t="shared" si="7"/>
        <v>-0.10441270126217628</v>
      </c>
      <c r="M25" s="25">
        <f t="shared" si="7"/>
        <v>7.5039273939206064E-2</v>
      </c>
      <c r="N25" s="25">
        <f t="shared" si="7"/>
        <v>0.14353911925264162</v>
      </c>
      <c r="O25" s="25">
        <f t="shared" si="7"/>
        <v>-1.056399996894275E-2</v>
      </c>
      <c r="P25" s="25">
        <f t="shared" si="7"/>
        <v>-0.14926710284101874</v>
      </c>
      <c r="Q25" s="25">
        <f t="shared" ref="Q25" si="8">Q9/P9-1</f>
        <v>3.6982347447432451E-2</v>
      </c>
      <c r="Y25" s="16" t="s">
        <v>87</v>
      </c>
      <c r="Z25" s="16" t="s">
        <v>87</v>
      </c>
      <c r="AA25" s="16" t="s">
        <v>87</v>
      </c>
    </row>
    <row r="26" spans="2:27" s="60" customFormat="1" x14ac:dyDescent="0.15">
      <c r="B26" s="60" t="s">
        <v>770</v>
      </c>
      <c r="L26" s="59">
        <f>L6/H6-1</f>
        <v>0.41195789079423517</v>
      </c>
      <c r="M26" s="59">
        <f>M6/I6-1</f>
        <v>0.99135748241138977</v>
      </c>
      <c r="N26" s="59">
        <f>N6/J6-1</f>
        <v>0.10468869000895831</v>
      </c>
      <c r="O26" s="59">
        <f>O6/K6-1</f>
        <v>0.12960228933175966</v>
      </c>
      <c r="P26" s="59">
        <f>P6/L6-1</f>
        <v>2.7189191287553927E-2</v>
      </c>
      <c r="Q26" s="59">
        <f t="shared" ref="Q26" si="9">Q6/M6-1</f>
        <v>-1.1914898101912375E-2</v>
      </c>
      <c r="Y26" s="16" t="s">
        <v>87</v>
      </c>
      <c r="Z26" s="26">
        <f>Z6/Y6-1</f>
        <v>-0.14924284010866262</v>
      </c>
      <c r="AA26" s="26">
        <f>AA6/Z6-1</f>
        <v>0.31583556232993004</v>
      </c>
    </row>
    <row r="27" spans="2:27" s="51" customFormat="1" x14ac:dyDescent="0.15">
      <c r="B27" s="51" t="s">
        <v>771</v>
      </c>
      <c r="I27" s="25">
        <f t="shared" ref="I27:P27" si="10">I6/H6-1</f>
        <v>-0.23828539389738534</v>
      </c>
      <c r="J27" s="25">
        <f t="shared" si="10"/>
        <v>1.0549972940599743</v>
      </c>
      <c r="K27" s="25">
        <f t="shared" si="10"/>
        <v>-3.8935998856132414E-2</v>
      </c>
      <c r="L27" s="25">
        <f t="shared" si="10"/>
        <v>-6.1431667318194938E-2</v>
      </c>
      <c r="M27" s="25">
        <f t="shared" si="10"/>
        <v>7.4285635721933918E-2</v>
      </c>
      <c r="N27" s="25">
        <f t="shared" si="10"/>
        <v>0.13999233628213337</v>
      </c>
      <c r="O27" s="25">
        <f t="shared" si="10"/>
        <v>-1.726150932381687E-2</v>
      </c>
      <c r="P27" s="25">
        <f t="shared" si="10"/>
        <v>-0.14652505955360839</v>
      </c>
      <c r="Q27" s="25">
        <f t="shared" ref="Q27" si="11">Q6/P6-1</f>
        <v>3.3388630685857734E-2</v>
      </c>
      <c r="Y27" s="16" t="s">
        <v>87</v>
      </c>
      <c r="Z27" s="16" t="s">
        <v>87</v>
      </c>
      <c r="AA27" s="16" t="s">
        <v>87</v>
      </c>
    </row>
    <row r="30" spans="2:27" x14ac:dyDescent="0.15">
      <c r="B30" s="1" t="s">
        <v>84</v>
      </c>
      <c r="H30" s="25">
        <f t="shared" ref="H30:P30" si="12">H11/H9</f>
        <v>0.4633040935672515</v>
      </c>
      <c r="I30" s="25">
        <f t="shared" si="12"/>
        <v>0.49342744898535978</v>
      </c>
      <c r="J30" s="25">
        <f t="shared" si="12"/>
        <v>0.47893226965969093</v>
      </c>
      <c r="K30" s="25">
        <f t="shared" si="12"/>
        <v>0.49411511605210556</v>
      </c>
      <c r="L30" s="25">
        <f t="shared" si="12"/>
        <v>0.50003460083757889</v>
      </c>
      <c r="M30" s="25">
        <f t="shared" si="12"/>
        <v>0.49486065463391976</v>
      </c>
      <c r="N30" s="25">
        <f t="shared" si="12"/>
        <v>0.50992409086321089</v>
      </c>
      <c r="O30" s="25">
        <f t="shared" si="12"/>
        <v>0.50740940554078751</v>
      </c>
      <c r="P30" s="25">
        <f t="shared" si="12"/>
        <v>0.46517262451525621</v>
      </c>
      <c r="Q30" s="25">
        <f t="shared" ref="Q30" si="13">Q11/Q9</f>
        <v>0.46713889776340067</v>
      </c>
      <c r="Y30" s="25">
        <f>Y11/Y9</f>
        <v>0.4690471019142865</v>
      </c>
      <c r="Z30" s="25">
        <f>Z11/Z9</f>
        <v>0.48273871552899916</v>
      </c>
      <c r="AA30" s="25">
        <f>AA11/AA9</f>
        <v>0.50347780738021486</v>
      </c>
    </row>
    <row r="31" spans="2:27" x14ac:dyDescent="0.15">
      <c r="B31" s="1" t="s">
        <v>85</v>
      </c>
      <c r="H31" s="25">
        <f t="shared" ref="H31:P31" si="14">H14/H9</f>
        <v>-0.60003869969040258</v>
      </c>
      <c r="I31" s="25">
        <f t="shared" si="14"/>
        <v>-0.23977446159063937</v>
      </c>
      <c r="J31" s="25">
        <f t="shared" si="14"/>
        <v>4.0871696925585857E-2</v>
      </c>
      <c r="K31" s="25">
        <f t="shared" si="14"/>
        <v>3.9782983773648924E-2</v>
      </c>
      <c r="L31" s="25">
        <f t="shared" si="14"/>
        <v>8.5022609857659262E-2</v>
      </c>
      <c r="M31" s="25">
        <f t="shared" si="14"/>
        <v>8.9679578908114843E-2</v>
      </c>
      <c r="N31" s="25">
        <f t="shared" si="14"/>
        <v>0.11132994981663266</v>
      </c>
      <c r="O31" s="25">
        <f t="shared" si="14"/>
        <v>5.6324037653551901E-2</v>
      </c>
      <c r="P31" s="25">
        <f t="shared" si="14"/>
        <v>-3.5325090607212478E-2</v>
      </c>
      <c r="Q31" s="25">
        <f t="shared" ref="Q31" si="15">Q14/Q9</f>
        <v>2.5560817667452114E-2</v>
      </c>
      <c r="Y31" s="25">
        <f>Y14/Y9</f>
        <v>4.4952926943923041E-2</v>
      </c>
      <c r="Z31" s="25">
        <f>Z14/Z9</f>
        <v>-0.13709131875064667</v>
      </c>
      <c r="AA31" s="25">
        <f>AA14/AA9</f>
        <v>8.5562225585584642E-2</v>
      </c>
    </row>
    <row r="32" spans="2:27" x14ac:dyDescent="0.15">
      <c r="B32" s="1" t="s">
        <v>86</v>
      </c>
      <c r="H32" s="25">
        <f t="shared" ref="H32:P32" si="16">H20/H9</f>
        <v>-0.63390200378396988</v>
      </c>
      <c r="I32" s="25">
        <f t="shared" si="16"/>
        <v>-0.258457690351026</v>
      </c>
      <c r="J32" s="25">
        <f t="shared" si="16"/>
        <v>2.7177550084751007E-2</v>
      </c>
      <c r="K32" s="25">
        <f t="shared" si="16"/>
        <v>0.13139939277628895</v>
      </c>
      <c r="L32" s="25">
        <f t="shared" si="16"/>
        <v>6.1845616630673783E-2</v>
      </c>
      <c r="M32" s="25">
        <f t="shared" si="16"/>
        <v>0.12046237830494838</v>
      </c>
      <c r="N32" s="25">
        <f t="shared" si="16"/>
        <v>7.3401262477903989E-2</v>
      </c>
      <c r="O32" s="25">
        <f t="shared" si="16"/>
        <v>7.1708502130191726E-2</v>
      </c>
      <c r="P32" s="25">
        <f t="shared" si="16"/>
        <v>-4.5820538147269906E-2</v>
      </c>
      <c r="Q32" s="25">
        <f t="shared" ref="Q32" si="17">Q20/Q9</f>
        <v>5.6943479778837729E-3</v>
      </c>
      <c r="Y32" s="25">
        <f>Y20/Y9</f>
        <v>1.7493770803541517E-2</v>
      </c>
      <c r="Z32" s="25">
        <f>Z20/Z9</f>
        <v>-0.12273025009458804</v>
      </c>
      <c r="AA32" s="25">
        <f>AA20/AA9</f>
        <v>6.3352186852177944E-2</v>
      </c>
    </row>
    <row r="33" spans="2:27" x14ac:dyDescent="0.15">
      <c r="B33" s="1" t="s">
        <v>74</v>
      </c>
      <c r="H33" s="25">
        <f t="shared" ref="H33:P33" si="18">H18/H17</f>
        <v>-3.8298560626797436E-2</v>
      </c>
      <c r="I33" s="25">
        <f t="shared" si="18"/>
        <v>1.687893119831264E-2</v>
      </c>
      <c r="J33" s="25">
        <f t="shared" si="18"/>
        <v>-0.10194614476681955</v>
      </c>
      <c r="K33" s="25">
        <f t="shared" si="18"/>
        <v>0.15805252319075647</v>
      </c>
      <c r="L33" s="25">
        <f t="shared" si="18"/>
        <v>0.11546866418145921</v>
      </c>
      <c r="M33" s="25">
        <f t="shared" si="18"/>
        <v>5.7957527484595879E-2</v>
      </c>
      <c r="N33" s="25">
        <f t="shared" si="18"/>
        <v>0.14222175553338792</v>
      </c>
      <c r="O33" s="25">
        <f t="shared" si="18"/>
        <v>-6.6274750665379883E-2</v>
      </c>
      <c r="P33" s="25">
        <f t="shared" si="18"/>
        <v>-0.15684131822626085</v>
      </c>
      <c r="Q33" s="25">
        <f t="shared" ref="Q33" si="19">Q18/Q17</f>
        <v>0.39734494626677114</v>
      </c>
      <c r="Y33" s="25">
        <f>Y18/Y17</f>
        <v>0.33369391693869405</v>
      </c>
      <c r="Z33" s="25">
        <f>Z18/Z17</f>
        <v>-0.10026921452702703</v>
      </c>
      <c r="AA33" s="25">
        <f>AA18/AA17</f>
        <v>8.2051387009212537E-2</v>
      </c>
    </row>
    <row r="36" spans="2:27" x14ac:dyDescent="0.15">
      <c r="B36" s="27" t="s">
        <v>782</v>
      </c>
    </row>
    <row r="37" spans="2:27" s="32" customFormat="1" x14ac:dyDescent="0.15">
      <c r="B37" s="69" t="s">
        <v>794</v>
      </c>
      <c r="K37" s="32">
        <v>176</v>
      </c>
      <c r="M37" s="32">
        <v>178</v>
      </c>
      <c r="O37" s="32">
        <v>180</v>
      </c>
      <c r="Q37" s="32">
        <v>179</v>
      </c>
    </row>
    <row r="38" spans="2:27" s="32" customFormat="1" x14ac:dyDescent="0.15">
      <c r="B38" s="69" t="s">
        <v>795</v>
      </c>
      <c r="K38" s="32">
        <v>18</v>
      </c>
      <c r="M38" s="32">
        <v>17</v>
      </c>
      <c r="O38" s="32">
        <v>19</v>
      </c>
      <c r="Q38" s="32">
        <v>18</v>
      </c>
    </row>
    <row r="39" spans="2:27" s="32" customFormat="1" x14ac:dyDescent="0.15">
      <c r="B39" s="68" t="s">
        <v>796</v>
      </c>
      <c r="K39" s="32">
        <f>K37+K38</f>
        <v>194</v>
      </c>
      <c r="M39" s="32">
        <f>M37+M38</f>
        <v>195</v>
      </c>
      <c r="O39" s="32">
        <f>O37+O38</f>
        <v>199</v>
      </c>
      <c r="Q39" s="32">
        <f>Q37+Q38</f>
        <v>197</v>
      </c>
    </row>
    <row r="40" spans="2:27" s="32" customFormat="1" x14ac:dyDescent="0.15">
      <c r="B40" s="69" t="s">
        <v>797</v>
      </c>
      <c r="K40" s="32">
        <v>134</v>
      </c>
      <c r="M40" s="32">
        <v>137</v>
      </c>
      <c r="O40" s="32">
        <v>144</v>
      </c>
      <c r="Q40" s="32">
        <v>156</v>
      </c>
    </row>
    <row r="41" spans="2:27" s="32" customFormat="1" x14ac:dyDescent="0.15">
      <c r="B41" s="69" t="s">
        <v>798</v>
      </c>
      <c r="K41" s="32">
        <v>111</v>
      </c>
      <c r="M41" s="32">
        <v>95</v>
      </c>
      <c r="O41" s="32">
        <v>79</v>
      </c>
      <c r="Q41" s="32">
        <v>87</v>
      </c>
    </row>
    <row r="42" spans="2:27" s="32" customFormat="1" x14ac:dyDescent="0.15">
      <c r="B42" s="68" t="s">
        <v>799</v>
      </c>
      <c r="K42" s="32">
        <f>K40+K41</f>
        <v>245</v>
      </c>
      <c r="M42" s="32">
        <f>M40+M41</f>
        <v>232</v>
      </c>
      <c r="O42" s="32">
        <f>O40+O41</f>
        <v>223</v>
      </c>
      <c r="Q42" s="32">
        <f>Q40+Q41</f>
        <v>243</v>
      </c>
    </row>
    <row r="43" spans="2:27" x14ac:dyDescent="0.15">
      <c r="B43" s="51" t="s">
        <v>802</v>
      </c>
      <c r="K43" s="32">
        <f>K37+K40</f>
        <v>310</v>
      </c>
      <c r="M43" s="32">
        <f>M37+M40</f>
        <v>315</v>
      </c>
      <c r="O43" s="32">
        <f>O37+O40</f>
        <v>324</v>
      </c>
      <c r="Q43" s="32">
        <f>Q37+Q40</f>
        <v>335</v>
      </c>
    </row>
    <row r="44" spans="2:27" x14ac:dyDescent="0.15">
      <c r="B44" s="51" t="s">
        <v>801</v>
      </c>
      <c r="K44" s="1">
        <f>K38+K41</f>
        <v>129</v>
      </c>
      <c r="M44" s="1">
        <f>M38+M41</f>
        <v>112</v>
      </c>
      <c r="O44" s="1">
        <f>O38+O41</f>
        <v>98</v>
      </c>
      <c r="Q44" s="1">
        <f>Q38+Q41</f>
        <v>105</v>
      </c>
    </row>
    <row r="45" spans="2:27" s="58" customFormat="1" x14ac:dyDescent="0.15">
      <c r="B45" s="2" t="s">
        <v>800</v>
      </c>
      <c r="K45" s="58">
        <f>K43+K44</f>
        <v>439</v>
      </c>
      <c r="M45" s="58">
        <f>M43+M44</f>
        <v>427</v>
      </c>
      <c r="O45" s="58">
        <f>O43+O44</f>
        <v>422</v>
      </c>
      <c r="Q45" s="58">
        <f>Q43+Q44</f>
        <v>440</v>
      </c>
      <c r="Y45" s="2">
        <v>338</v>
      </c>
      <c r="Z45" s="2">
        <v>439</v>
      </c>
      <c r="AA45" s="2">
        <v>422</v>
      </c>
    </row>
    <row r="47" spans="2:27" x14ac:dyDescent="0.15">
      <c r="B47" s="27"/>
    </row>
    <row r="49" spans="2:27" x14ac:dyDescent="0.15">
      <c r="B49" s="27" t="s">
        <v>88</v>
      </c>
    </row>
    <row r="50" spans="2:27" s="2" customFormat="1" x14ac:dyDescent="0.15">
      <c r="B50" s="2" t="s">
        <v>6</v>
      </c>
      <c r="K50" s="21">
        <v>1517.3610000000001</v>
      </c>
      <c r="O50" s="21">
        <v>1669.453</v>
      </c>
      <c r="P50" s="21">
        <v>1009.139</v>
      </c>
      <c r="Q50" s="21">
        <v>1049.413</v>
      </c>
      <c r="Z50" s="21">
        <f>K50</f>
        <v>1517.3610000000001</v>
      </c>
      <c r="AA50" s="21">
        <v>1669.453</v>
      </c>
    </row>
    <row r="51" spans="2:27" x14ac:dyDescent="0.15">
      <c r="B51" s="1" t="s">
        <v>89</v>
      </c>
      <c r="K51" s="22">
        <v>527.34</v>
      </c>
      <c r="O51" s="22">
        <v>569.01400000000001</v>
      </c>
      <c r="P51" s="22">
        <v>702.197</v>
      </c>
      <c r="Q51" s="22">
        <v>693.63599999999997</v>
      </c>
      <c r="Z51" s="22">
        <f>K51</f>
        <v>527.34</v>
      </c>
      <c r="AA51" s="22">
        <v>569.01400000000001</v>
      </c>
    </row>
    <row r="52" spans="2:27" s="2" customFormat="1" x14ac:dyDescent="0.15">
      <c r="B52" s="2" t="s">
        <v>90</v>
      </c>
      <c r="K52" s="21">
        <v>895.97400000000005</v>
      </c>
      <c r="O52" s="21">
        <v>811.41</v>
      </c>
      <c r="P52" s="21">
        <v>824.45500000000004</v>
      </c>
      <c r="Q52" s="21">
        <v>954.39400000000001</v>
      </c>
      <c r="Z52" s="21">
        <f>K52</f>
        <v>895.97400000000005</v>
      </c>
      <c r="AA52" s="21">
        <v>811.41</v>
      </c>
    </row>
    <row r="53" spans="2:27" x14ac:dyDescent="0.15">
      <c r="B53" s="1" t="s">
        <v>91</v>
      </c>
      <c r="K53" s="22">
        <v>282.3</v>
      </c>
      <c r="O53" s="22">
        <v>286.42200000000003</v>
      </c>
      <c r="P53" s="22">
        <v>297.03399999999999</v>
      </c>
      <c r="Q53" s="22">
        <v>302.66399999999999</v>
      </c>
      <c r="Z53" s="22">
        <f>K53</f>
        <v>282.3</v>
      </c>
      <c r="AA53" s="22">
        <v>286.42200000000003</v>
      </c>
    </row>
    <row r="54" spans="2:27" x14ac:dyDescent="0.15">
      <c r="B54" s="1" t="s">
        <v>92</v>
      </c>
      <c r="K54" s="22">
        <f>SUM(K50:K53)</f>
        <v>3222.9750000000004</v>
      </c>
      <c r="O54" s="22">
        <f>SUM(O50:O53)</f>
        <v>3336.299</v>
      </c>
      <c r="P54" s="22">
        <f>SUM(P50:P53)</f>
        <v>2832.8250000000003</v>
      </c>
      <c r="Q54" s="22">
        <f>SUM(Q50:Q53)</f>
        <v>3000.107</v>
      </c>
      <c r="Z54" s="22">
        <f>SUM(Z50:Z53)</f>
        <v>3222.9750000000004</v>
      </c>
      <c r="AA54" s="22">
        <f>SUM(AA50:AA53)</f>
        <v>3336.299</v>
      </c>
    </row>
    <row r="55" spans="2:27" x14ac:dyDescent="0.15">
      <c r="B55" s="1" t="s">
        <v>93</v>
      </c>
      <c r="K55" s="22">
        <v>658.678</v>
      </c>
      <c r="O55" s="22">
        <v>607.226</v>
      </c>
      <c r="P55" s="22">
        <v>601.36500000000001</v>
      </c>
      <c r="Q55" s="22">
        <v>609.923</v>
      </c>
      <c r="Z55" s="22">
        <f t="shared" ref="Z55:Z59" si="20">K55</f>
        <v>658.678</v>
      </c>
      <c r="AA55" s="22">
        <v>607.226</v>
      </c>
    </row>
    <row r="56" spans="2:27" x14ac:dyDescent="0.15">
      <c r="B56" s="1" t="s">
        <v>94</v>
      </c>
      <c r="K56" s="22">
        <v>536.66</v>
      </c>
      <c r="O56" s="22">
        <v>448.36399999999998</v>
      </c>
      <c r="P56" s="22">
        <v>420.39699999999999</v>
      </c>
      <c r="Q56" s="22">
        <v>408.75299999999999</v>
      </c>
      <c r="Z56" s="22">
        <f t="shared" si="20"/>
        <v>536.66</v>
      </c>
      <c r="AA56" s="22">
        <v>448.36399999999998</v>
      </c>
    </row>
    <row r="57" spans="2:27" x14ac:dyDescent="0.15">
      <c r="B57" s="1" t="s">
        <v>95</v>
      </c>
      <c r="K57" s="22">
        <f>502.214+13.295</f>
        <v>515.50900000000001</v>
      </c>
      <c r="O57" s="22">
        <f>495.215+11.01</f>
        <v>506.22499999999997</v>
      </c>
      <c r="P57" s="22">
        <f>491.508+10.58</f>
        <v>502.08799999999997</v>
      </c>
      <c r="Q57" s="22">
        <f>479.521+9.91</f>
        <v>489.43100000000004</v>
      </c>
      <c r="Z57" s="22">
        <f t="shared" si="20"/>
        <v>515.50900000000001</v>
      </c>
      <c r="AA57" s="22">
        <f>495.215+11.01</f>
        <v>506.22499999999997</v>
      </c>
    </row>
    <row r="58" spans="2:27" x14ac:dyDescent="0.15">
      <c r="B58" s="1" t="s">
        <v>96</v>
      </c>
      <c r="K58" s="22">
        <v>23.93</v>
      </c>
      <c r="O58" s="22">
        <v>17.812000000000001</v>
      </c>
      <c r="P58" s="22">
        <v>20.140999999999998</v>
      </c>
      <c r="Q58" s="22">
        <v>19.443999999999999</v>
      </c>
      <c r="Z58" s="22">
        <f t="shared" si="20"/>
        <v>23.93</v>
      </c>
      <c r="AA58" s="22">
        <v>17.812000000000001</v>
      </c>
    </row>
    <row r="59" spans="2:27" x14ac:dyDescent="0.15">
      <c r="B59" s="1" t="s">
        <v>97</v>
      </c>
      <c r="K59" s="22">
        <v>72.876000000000005</v>
      </c>
      <c r="O59" s="22">
        <v>75.47</v>
      </c>
      <c r="P59" s="22">
        <v>76.016000000000005</v>
      </c>
      <c r="Q59" s="22">
        <v>78.162000000000006</v>
      </c>
      <c r="Z59" s="22">
        <f t="shared" si="20"/>
        <v>72.876000000000005</v>
      </c>
      <c r="AA59" s="22">
        <v>75.47</v>
      </c>
    </row>
    <row r="60" spans="2:27" x14ac:dyDescent="0.15">
      <c r="B60" s="1" t="s">
        <v>98</v>
      </c>
      <c r="K60" s="22">
        <f>K54+K55+K56+K57+K58+K59</f>
        <v>5030.6280000000006</v>
      </c>
      <c r="O60" s="22">
        <f>O54+O55+O56+O57+O58+O59</f>
        <v>4991.3960000000006</v>
      </c>
      <c r="P60" s="22">
        <f>P54+P55+P56+P57+P58+P59</f>
        <v>4452.8319999999994</v>
      </c>
      <c r="Q60" s="22">
        <f>Q54+Q55+Q56+Q57+Q58+Q59</f>
        <v>4605.8200000000006</v>
      </c>
      <c r="Z60" s="22">
        <f>Z54+Z55+Z56+Z57+Z58+Z59</f>
        <v>5030.6280000000006</v>
      </c>
      <c r="AA60" s="22">
        <f>AA54+AA55+AA56+AA57+AA58+AA59</f>
        <v>4991.3960000000006</v>
      </c>
    </row>
    <row r="61" spans="2:27" x14ac:dyDescent="0.15">
      <c r="K61" s="22"/>
      <c r="O61" s="22"/>
      <c r="P61" s="22"/>
      <c r="AA61" s="22"/>
    </row>
    <row r="62" spans="2:27" x14ac:dyDescent="0.15">
      <c r="B62" s="1" t="s">
        <v>99</v>
      </c>
      <c r="K62" s="22">
        <v>575.95399999999995</v>
      </c>
      <c r="O62" s="22">
        <v>613.30700000000002</v>
      </c>
      <c r="P62" s="22">
        <v>560.33100000000002</v>
      </c>
      <c r="Q62" s="22">
        <v>669.20299999999997</v>
      </c>
      <c r="Z62" s="22">
        <f t="shared" ref="Z62:Z70" si="21">K62</f>
        <v>575.95399999999995</v>
      </c>
      <c r="AA62" s="22">
        <v>613.30700000000002</v>
      </c>
    </row>
    <row r="63" spans="2:27" x14ac:dyDescent="0.15">
      <c r="B63" s="1" t="s">
        <v>100</v>
      </c>
      <c r="K63" s="22">
        <v>378.85899999999998</v>
      </c>
      <c r="O63" s="22">
        <v>460.16500000000002</v>
      </c>
      <c r="P63" s="22">
        <v>317.96300000000002</v>
      </c>
      <c r="Q63" s="22">
        <v>373.04500000000002</v>
      </c>
      <c r="Z63" s="22">
        <f t="shared" si="21"/>
        <v>378.85899999999998</v>
      </c>
      <c r="AA63" s="22">
        <v>460.16500000000002</v>
      </c>
    </row>
    <row r="64" spans="2:27" x14ac:dyDescent="0.15">
      <c r="B64" s="1" t="s">
        <v>101</v>
      </c>
      <c r="K64" s="22">
        <v>203.399</v>
      </c>
      <c r="O64" s="22">
        <v>164.29400000000001</v>
      </c>
      <c r="P64" s="22">
        <v>159.62799999999999</v>
      </c>
      <c r="Q64" s="22">
        <v>157.48699999999999</v>
      </c>
      <c r="Z64" s="22">
        <f t="shared" si="21"/>
        <v>203.399</v>
      </c>
      <c r="AA64" s="22">
        <v>164.29400000000001</v>
      </c>
    </row>
    <row r="65" spans="2:27" x14ac:dyDescent="0.15">
      <c r="B65" s="1" t="s">
        <v>102</v>
      </c>
      <c r="K65" s="22">
        <v>162.56100000000001</v>
      </c>
      <c r="O65" s="22">
        <v>138.684</v>
      </c>
      <c r="P65" s="22">
        <v>134.833</v>
      </c>
      <c r="Q65" s="22">
        <v>131.43799999999999</v>
      </c>
      <c r="Z65" s="22">
        <f t="shared" si="21"/>
        <v>162.56100000000001</v>
      </c>
      <c r="AA65" s="22">
        <v>138.66399999999999</v>
      </c>
    </row>
    <row r="66" spans="2:27" x14ac:dyDescent="0.15">
      <c r="B66" s="1" t="s">
        <v>103</v>
      </c>
      <c r="K66" s="22">
        <v>92.503</v>
      </c>
      <c r="O66" s="22">
        <v>73.745999999999995</v>
      </c>
      <c r="P66" s="22">
        <v>125.84</v>
      </c>
      <c r="Q66" s="22">
        <v>127.50700000000001</v>
      </c>
      <c r="Z66" s="22">
        <f t="shared" si="21"/>
        <v>92.503</v>
      </c>
      <c r="AA66" s="22">
        <v>73.745999999999995</v>
      </c>
    </row>
    <row r="67" spans="2:27" x14ac:dyDescent="0.15">
      <c r="B67" s="1" t="s">
        <v>104</v>
      </c>
      <c r="K67" s="22">
        <f>SUM(K62:K66)</f>
        <v>1413.2759999999998</v>
      </c>
      <c r="O67" s="22">
        <f>SUM(O62:O66)</f>
        <v>1450.1960000000001</v>
      </c>
      <c r="P67" s="22">
        <f>SUM(P62:P66)</f>
        <v>1298.595</v>
      </c>
      <c r="Q67" s="22">
        <f>SUM(Q62:Q66)</f>
        <v>1458.6800000000003</v>
      </c>
      <c r="Z67" s="22">
        <f>SUM(Z62:Z66)</f>
        <v>1413.2759999999998</v>
      </c>
      <c r="AA67" s="22">
        <f>SUM(AA62:AA66)</f>
        <v>1450.1760000000002</v>
      </c>
    </row>
    <row r="68" spans="2:27" s="2" customFormat="1" x14ac:dyDescent="0.15">
      <c r="B68" s="2" t="s">
        <v>105</v>
      </c>
      <c r="K68" s="21">
        <v>1003.556</v>
      </c>
      <c r="O68" s="21">
        <v>662.53099999999995</v>
      </c>
      <c r="P68" s="21">
        <v>672.28599999999994</v>
      </c>
      <c r="Q68" s="21">
        <v>672.83399999999995</v>
      </c>
      <c r="Z68" s="21">
        <f t="shared" si="21"/>
        <v>1003.556</v>
      </c>
      <c r="AA68" s="21">
        <v>662.53099999999995</v>
      </c>
    </row>
    <row r="69" spans="2:27" x14ac:dyDescent="0.15">
      <c r="B69" s="1" t="s">
        <v>102</v>
      </c>
      <c r="K69" s="22">
        <v>839.41399999999999</v>
      </c>
      <c r="O69" s="22">
        <v>703.11099999999999</v>
      </c>
      <c r="P69" s="22">
        <v>668.98299999999995</v>
      </c>
      <c r="Q69" s="22">
        <v>650.83299999999997</v>
      </c>
      <c r="Z69" s="22">
        <f t="shared" si="21"/>
        <v>839.41399999999999</v>
      </c>
      <c r="AA69" s="22">
        <v>703.11099999999999</v>
      </c>
    </row>
    <row r="70" spans="2:27" x14ac:dyDescent="0.15">
      <c r="B70" s="1" t="s">
        <v>106</v>
      </c>
      <c r="K70" s="22">
        <v>98.388999999999996</v>
      </c>
      <c r="O70" s="22">
        <v>86.584000000000003</v>
      </c>
      <c r="P70" s="22">
        <v>84.013999999999996</v>
      </c>
      <c r="Q70" s="22">
        <v>94.378</v>
      </c>
      <c r="Z70" s="22">
        <f t="shared" si="21"/>
        <v>98.388999999999996</v>
      </c>
      <c r="AA70" s="22">
        <v>86.584000000000003</v>
      </c>
    </row>
    <row r="71" spans="2:27" x14ac:dyDescent="0.15">
      <c r="B71" s="1" t="s">
        <v>107</v>
      </c>
      <c r="K71" s="22">
        <f>K67+K68+K69+K70</f>
        <v>3354.6350000000002</v>
      </c>
      <c r="O71" s="22">
        <f>O67+O68+O69+O70</f>
        <v>2902.4219999999996</v>
      </c>
      <c r="P71" s="22">
        <f>P67+P68+P69+P70</f>
        <v>2723.8779999999997</v>
      </c>
      <c r="Q71" s="22">
        <f>Q67+Q68+Q69+Q70</f>
        <v>2876.7250000000004</v>
      </c>
      <c r="Z71" s="22">
        <f>Z67+Z68+Z69+Z70</f>
        <v>3354.6350000000002</v>
      </c>
      <c r="AA71" s="22">
        <f>AA67+AA68+AA69+AA70</f>
        <v>2902.402</v>
      </c>
    </row>
    <row r="72" spans="2:27" x14ac:dyDescent="0.15">
      <c r="O72" s="22"/>
      <c r="P72" s="22"/>
      <c r="AA72" s="22"/>
    </row>
    <row r="73" spans="2:27" x14ac:dyDescent="0.15">
      <c r="B73" s="1" t="s">
        <v>108</v>
      </c>
      <c r="K73" s="22">
        <v>1675.9929999999999</v>
      </c>
      <c r="O73" s="22">
        <v>2088.9940000000001</v>
      </c>
      <c r="P73" s="22">
        <v>1728.954</v>
      </c>
      <c r="Q73" s="22">
        <v>1729.075</v>
      </c>
      <c r="Z73" s="22">
        <f t="shared" ref="Z73" si="22">K73</f>
        <v>1675.9929999999999</v>
      </c>
      <c r="AA73" s="22">
        <v>2088.9940000000001</v>
      </c>
    </row>
    <row r="74" spans="2:27" x14ac:dyDescent="0.15">
      <c r="B74" s="1" t="s">
        <v>109</v>
      </c>
      <c r="K74" s="22">
        <f>K71+K73</f>
        <v>5030.6280000000006</v>
      </c>
      <c r="O74" s="22">
        <f>O71+O73</f>
        <v>4991.4159999999993</v>
      </c>
      <c r="P74" s="22">
        <f>P71+P73</f>
        <v>4452.8319999999994</v>
      </c>
      <c r="Q74" s="22">
        <f>Q71+Q73</f>
        <v>4605.8</v>
      </c>
      <c r="Z74" s="22">
        <f>Z71+Z73</f>
        <v>5030.6280000000006</v>
      </c>
      <c r="AA74" s="22">
        <f>AA71+AA73</f>
        <v>4991.3960000000006</v>
      </c>
    </row>
    <row r="76" spans="2:27" x14ac:dyDescent="0.15">
      <c r="B76" s="1" t="s">
        <v>777</v>
      </c>
      <c r="K76" s="22">
        <f t="shared" ref="K76" si="23">K60-K71</f>
        <v>1675.9930000000004</v>
      </c>
      <c r="O76" s="22">
        <f t="shared" ref="O76:P76" si="24">O60-O71</f>
        <v>2088.9740000000011</v>
      </c>
      <c r="P76" s="22">
        <f>P60-P71</f>
        <v>1728.9539999999997</v>
      </c>
      <c r="Q76" s="22">
        <f>Q60-Q71</f>
        <v>1729.0950000000003</v>
      </c>
      <c r="Z76" s="22">
        <f t="shared" ref="Z76:Z77" si="25">K76</f>
        <v>1675.9930000000004</v>
      </c>
      <c r="AA76" s="22">
        <f>AA60-AA71</f>
        <v>2088.9940000000006</v>
      </c>
    </row>
    <row r="77" spans="2:27" x14ac:dyDescent="0.15">
      <c r="B77" s="1" t="s">
        <v>776</v>
      </c>
      <c r="K77" s="53">
        <f t="shared" ref="K77" si="26">K76/K22</f>
        <v>3.6850318044198591</v>
      </c>
      <c r="O77" s="53">
        <f t="shared" ref="O77" si="27">O76/O22</f>
        <v>4.3869603383608675</v>
      </c>
      <c r="P77" s="53">
        <f>P76/P22</f>
        <v>3.667505965954287</v>
      </c>
      <c r="Q77" s="53">
        <f>Q76/Q22</f>
        <v>3.7718988253002195</v>
      </c>
      <c r="Z77" s="22">
        <f t="shared" si="25"/>
        <v>3.6850318044198591</v>
      </c>
      <c r="AA77" s="53">
        <f>AA76/AA22</f>
        <v>4.4875962397745255</v>
      </c>
    </row>
    <row r="79" spans="2:27" s="58" customFormat="1" x14ac:dyDescent="0.15">
      <c r="B79" s="58" t="s">
        <v>790</v>
      </c>
      <c r="O79" s="89">
        <f>O52/K52-1</f>
        <v>-9.4382203054999447E-2</v>
      </c>
    </row>
    <row r="80" spans="2:27" s="32" customFormat="1" x14ac:dyDescent="0.15">
      <c r="B80" s="32" t="s">
        <v>791</v>
      </c>
      <c r="P80" s="66">
        <f t="shared" ref="P80:Q80" si="28">P52/O52-1</f>
        <v>1.6076952465461369E-2</v>
      </c>
      <c r="Q80" s="66">
        <f>Q52/P52-1</f>
        <v>0.15760593361675279</v>
      </c>
    </row>
    <row r="82" spans="2:27" s="32" customFormat="1" x14ac:dyDescent="0.15">
      <c r="B82" s="32" t="s">
        <v>6</v>
      </c>
      <c r="K82" s="56">
        <f t="shared" ref="K82" si="29">K50</f>
        <v>1517.3610000000001</v>
      </c>
      <c r="O82" s="56">
        <f t="shared" ref="O82:P82" si="30">O50</f>
        <v>1669.453</v>
      </c>
      <c r="P82" s="56">
        <f t="shared" si="30"/>
        <v>1009.139</v>
      </c>
      <c r="Q82" s="56">
        <f>Q50</f>
        <v>1049.413</v>
      </c>
      <c r="R82" s="56"/>
      <c r="Z82" s="56">
        <f t="shared" ref="Z82:AA82" si="31">Z50</f>
        <v>1517.3610000000001</v>
      </c>
      <c r="AA82" s="56">
        <f t="shared" si="31"/>
        <v>1669.453</v>
      </c>
    </row>
    <row r="83" spans="2:27" s="32" customFormat="1" x14ac:dyDescent="0.15">
      <c r="B83" s="32" t="s">
        <v>7</v>
      </c>
      <c r="K83" s="56">
        <f t="shared" ref="K83" si="32">K68</f>
        <v>1003.556</v>
      </c>
      <c r="O83" s="56">
        <f t="shared" ref="O83:P83" si="33">O68</f>
        <v>662.53099999999995</v>
      </c>
      <c r="P83" s="56">
        <f t="shared" si="33"/>
        <v>672.28599999999994</v>
      </c>
      <c r="Q83" s="56">
        <f>Q68</f>
        <v>672.83399999999995</v>
      </c>
      <c r="R83" s="56"/>
      <c r="Z83" s="56">
        <f t="shared" ref="Z83:AA83" si="34">Z68</f>
        <v>1003.556</v>
      </c>
      <c r="AA83" s="56">
        <f t="shared" si="34"/>
        <v>662.53099999999995</v>
      </c>
    </row>
    <row r="84" spans="2:27" x14ac:dyDescent="0.15">
      <c r="B84" s="1" t="s">
        <v>8</v>
      </c>
      <c r="K84" s="22">
        <f t="shared" ref="K84" si="35">K82-K83</f>
        <v>513.80500000000006</v>
      </c>
      <c r="O84" s="22">
        <f t="shared" ref="O84:P84" si="36">O82-O83</f>
        <v>1006.922</v>
      </c>
      <c r="P84" s="22">
        <f t="shared" si="36"/>
        <v>336.85300000000007</v>
      </c>
      <c r="Q84" s="22">
        <f>Q82-Q83</f>
        <v>376.57900000000006</v>
      </c>
      <c r="R84" s="22"/>
      <c r="Z84" s="22">
        <f t="shared" ref="Z84:AA84" si="37">Z82-Z83</f>
        <v>513.80500000000006</v>
      </c>
      <c r="AA84" s="22">
        <f t="shared" si="37"/>
        <v>1006.922</v>
      </c>
    </row>
    <row r="86" spans="2:27" x14ac:dyDescent="0.15">
      <c r="B86" s="1" t="s">
        <v>803</v>
      </c>
      <c r="H86" s="1">
        <v>8.41</v>
      </c>
      <c r="I86" s="1">
        <v>8.84</v>
      </c>
      <c r="J86" s="1">
        <v>9.84</v>
      </c>
      <c r="K86" s="1">
        <v>14.88</v>
      </c>
      <c r="L86" s="1">
        <v>18.46</v>
      </c>
      <c r="M86" s="1">
        <v>18.57</v>
      </c>
      <c r="N86" s="1">
        <v>17.52</v>
      </c>
      <c r="O86" s="1">
        <v>18.04</v>
      </c>
      <c r="P86" s="1">
        <v>16.079999999999998</v>
      </c>
      <c r="Q86" s="1">
        <v>7.58</v>
      </c>
      <c r="Y86" s="1">
        <v>19.18</v>
      </c>
      <c r="Z86" s="1">
        <f>K86</f>
        <v>14.88</v>
      </c>
      <c r="AA86" s="1">
        <f>O86</f>
        <v>18.04</v>
      </c>
    </row>
    <row r="87" spans="2:27" s="32" customFormat="1" x14ac:dyDescent="0.15">
      <c r="B87" s="32" t="s">
        <v>804</v>
      </c>
      <c r="H87" s="56">
        <f>H86*H22</f>
        <v>3808.6451099999999</v>
      </c>
      <c r="I87" s="56">
        <f t="shared" ref="I87:Q87" si="38">I86*I22</f>
        <v>4014.4296399999998</v>
      </c>
      <c r="J87" s="56">
        <f t="shared" si="38"/>
        <v>4493.6721600000001</v>
      </c>
      <c r="K87" s="56">
        <f t="shared" si="38"/>
        <v>6767.5876799999996</v>
      </c>
      <c r="L87" s="56">
        <f t="shared" si="38"/>
        <v>8418.0184399999998</v>
      </c>
      <c r="M87" s="56">
        <f t="shared" si="38"/>
        <v>8534.8462799999998</v>
      </c>
      <c r="N87" s="56">
        <f t="shared" si="38"/>
        <v>8234.4350400000003</v>
      </c>
      <c r="O87" s="56">
        <f t="shared" si="38"/>
        <v>8590.251119999999</v>
      </c>
      <c r="P87" s="56">
        <f t="shared" si="38"/>
        <v>7580.5139999999992</v>
      </c>
      <c r="Q87" s="56">
        <f t="shared" si="38"/>
        <v>3474.7857000000004</v>
      </c>
      <c r="Z87" s="56">
        <f t="shared" ref="Z87:AA87" si="39">Z86*Z22</f>
        <v>6756.8443200000002</v>
      </c>
      <c r="AA87" s="56">
        <f t="shared" si="39"/>
        <v>8397.6921600000005</v>
      </c>
    </row>
    <row r="88" spans="2:27" s="56" customFormat="1" x14ac:dyDescent="0.15">
      <c r="B88" s="56" t="s">
        <v>9</v>
      </c>
      <c r="K88" s="56">
        <f t="shared" ref="K88" si="40">K87-K84</f>
        <v>6253.7826799999993</v>
      </c>
      <c r="O88" s="56">
        <f t="shared" ref="O88:P88" si="41">O87-O84</f>
        <v>7583.3291199999985</v>
      </c>
      <c r="P88" s="56">
        <f t="shared" si="41"/>
        <v>7243.6609999999991</v>
      </c>
      <c r="Q88" s="56">
        <f>Q87-Q84</f>
        <v>3098.2067000000002</v>
      </c>
      <c r="Z88" s="56">
        <f t="shared" ref="Z88:AA88" si="42">Z87-Z84</f>
        <v>6243.0393199999999</v>
      </c>
      <c r="AA88" s="56">
        <f t="shared" si="42"/>
        <v>7390.77016</v>
      </c>
    </row>
    <row r="90" spans="2:27" x14ac:dyDescent="0.15">
      <c r="B90" s="1" t="s">
        <v>778</v>
      </c>
      <c r="K90" s="70">
        <f t="shared" ref="K90" si="43">K86/K77</f>
        <v>4.0379570081736604</v>
      </c>
      <c r="O90" s="70">
        <f t="shared" ref="O90:P90" si="44">O86/O77</f>
        <v>4.1121867098393734</v>
      </c>
      <c r="P90" s="70">
        <f t="shared" si="44"/>
        <v>4.3844509454849581</v>
      </c>
      <c r="Q90" s="70">
        <f>Q86/Q77</f>
        <v>2.0095979110459519</v>
      </c>
      <c r="Z90" s="70">
        <f t="shared" ref="Z90:AA90" si="45">Z86/Z77</f>
        <v>4.0379570081736604</v>
      </c>
      <c r="AA90" s="70">
        <f>AA86/AA77</f>
        <v>4.0199694972795506</v>
      </c>
    </row>
    <row r="91" spans="2:27" x14ac:dyDescent="0.15">
      <c r="B91" s="1" t="s">
        <v>809</v>
      </c>
      <c r="K91" s="70">
        <f t="shared" ref="K91:P91" si="46">K87/SUM(H6:K6)</f>
        <v>1.5995330818390172</v>
      </c>
      <c r="L91" s="70">
        <f t="shared" si="46"/>
        <v>1.8332967691100841</v>
      </c>
      <c r="M91" s="70">
        <f t="shared" si="46"/>
        <v>1.6247491502037685</v>
      </c>
      <c r="N91" s="70">
        <f t="shared" si="46"/>
        <v>1.5258758943246864</v>
      </c>
      <c r="O91" s="70">
        <f t="shared" si="46"/>
        <v>1.5429916494080578</v>
      </c>
      <c r="P91" s="70">
        <f t="shared" si="46"/>
        <v>1.3534483543594595</v>
      </c>
      <c r="Q91" s="70">
        <f>Q87/SUM(N6:Q6)</f>
        <v>0.6221570503604078</v>
      </c>
      <c r="Z91" s="70">
        <f t="shared" ref="Z91:AA91" si="47">Z87/Z6</f>
        <v>1.5969938669011909</v>
      </c>
      <c r="AA91" s="70">
        <f>AA87/AA6</f>
        <v>1.5084039681926689</v>
      </c>
    </row>
    <row r="92" spans="2:27" x14ac:dyDescent="0.15">
      <c r="B92" s="1" t="s">
        <v>58</v>
      </c>
      <c r="K92" s="70">
        <f t="shared" ref="K92" si="48">K86/SUM(H21:K21)</f>
        <v>-12.257039736665067</v>
      </c>
      <c r="L92" s="70">
        <f t="shared" ref="L92" si="49">L86/SUM(I21:L21)</f>
        <v>71.383779306426774</v>
      </c>
      <c r="M92" s="70">
        <f t="shared" ref="M92" si="50">M86/SUM(J21:M21)</f>
        <v>18.285031241280244</v>
      </c>
      <c r="N92" s="70">
        <f t="shared" ref="N92" si="51">N86/SUM(K21:N21)</f>
        <v>14.952988283370482</v>
      </c>
      <c r="O92" s="70">
        <f t="shared" ref="O92:P92" si="52">O86/SUM(L21:O21)</f>
        <v>18.105251010476522</v>
      </c>
      <c r="P92" s="70">
        <f t="shared" si="52"/>
        <v>22.989620990664498</v>
      </c>
      <c r="Q92" s="70">
        <f>Q86/SUM(N21:Q21)</f>
        <v>20.941179022554319</v>
      </c>
      <c r="Y92" s="70">
        <f t="shared" ref="Y92:Z92" si="53">Y86/Y21</f>
        <v>93.871302120640664</v>
      </c>
      <c r="Z92" s="70">
        <f t="shared" si="53"/>
        <v>-12.303582123796154</v>
      </c>
      <c r="AA92" s="70">
        <f>AA86/AA21</f>
        <v>23.323035494084294</v>
      </c>
    </row>
    <row r="93" spans="2:27" x14ac:dyDescent="0.15">
      <c r="B93" s="1" t="s">
        <v>810</v>
      </c>
      <c r="Z93" s="70">
        <f t="shared" ref="Z93:AA93" si="54">Z88/Z6</f>
        <v>1.4755550124711148</v>
      </c>
      <c r="AA93" s="70">
        <f>AA88/AA6</f>
        <v>1.327539379264882</v>
      </c>
    </row>
    <row r="94" spans="2:27" x14ac:dyDescent="0.15">
      <c r="Z94" s="70"/>
      <c r="AA94" s="70"/>
    </row>
    <row r="95" spans="2:27" x14ac:dyDescent="0.15">
      <c r="B95" s="1" t="s">
        <v>806</v>
      </c>
      <c r="K95" s="25">
        <f t="shared" ref="K95" si="55">K52/K9</f>
        <v>0.63826449707429866</v>
      </c>
      <c r="O95" s="25">
        <f t="shared" ref="N95:P95" si="56">O52/O9</f>
        <v>0.53060904195317171</v>
      </c>
      <c r="P95" s="25">
        <f t="shared" si="56"/>
        <v>0.63373547690332799</v>
      </c>
      <c r="Q95" s="25">
        <f>Q52/Q9</f>
        <v>0.70745268732158828</v>
      </c>
      <c r="Z95" s="25">
        <f t="shared" ref="Z95:AA95" si="57">Z52/Z9</f>
        <v>0.20023255361795636</v>
      </c>
      <c r="AA95" s="25">
        <f>AA52/AA9</f>
        <v>0.14276675535667846</v>
      </c>
    </row>
  </sheetData>
  <hyperlinks>
    <hyperlink ref="AA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Z1" r:id="rId7" xr:uid="{F32B72A9-3751-4609-93E8-46C881B94E82}"/>
    <hyperlink ref="Q1" r:id="rId8" xr:uid="{6D845CD6-61C5-D844-8DA9-8B7C95E94C4B}"/>
  </hyperlinks>
  <pageMargins left="0.7" right="0.7" top="0.75" bottom="0.75" header="0.3" footer="0.3"/>
  <pageSetup paperSize="256" orientation="portrait" horizontalDpi="203" verticalDpi="203" r:id="rId9"/>
  <ignoredErrors>
    <ignoredError sqref="Z6:AA6 L6:Q6 H6:K6" formulaRange="1"/>
    <ignoredError sqref="Z54:Z71" formula="1"/>
  </ignoredErrors>
  <drawing r:id="rId10"/>
  <legacy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baseColWidth="10" defaultColWidth="9.1640625" defaultRowHeight="13" x14ac:dyDescent="0.15"/>
  <cols>
    <col min="1" max="1" width="9.1640625" style="1"/>
    <col min="2" max="2" width="15.5" style="1" bestFit="1" customWidth="1"/>
    <col min="3" max="4" width="9.1640625" style="1"/>
    <col min="5" max="5" width="255.6640625" style="1" bestFit="1" customWidth="1"/>
    <col min="6" max="16384" width="9.1640625" style="1"/>
  </cols>
  <sheetData>
    <row r="1" spans="1:6" x14ac:dyDescent="0.15">
      <c r="B1" s="1" t="s">
        <v>113</v>
      </c>
      <c r="C1" s="1" t="s">
        <v>114</v>
      </c>
      <c r="D1" s="1" t="s">
        <v>115</v>
      </c>
      <c r="E1" s="1" t="s">
        <v>116</v>
      </c>
      <c r="F1" s="1" t="s">
        <v>117</v>
      </c>
    </row>
    <row r="2" spans="1:6" x14ac:dyDescent="0.15">
      <c r="A2" s="1">
        <v>0</v>
      </c>
      <c r="B2" s="33">
        <v>44755.883576388798</v>
      </c>
      <c r="C2" s="1">
        <v>2</v>
      </c>
      <c r="E2" s="1" t="s">
        <v>118</v>
      </c>
      <c r="F2" s="1" t="s">
        <v>119</v>
      </c>
    </row>
    <row r="3" spans="1:6" x14ac:dyDescent="0.15">
      <c r="A3" s="1">
        <v>1</v>
      </c>
      <c r="B3" s="33">
        <v>44744.476284722201</v>
      </c>
      <c r="C3" s="1">
        <v>1</v>
      </c>
      <c r="E3" s="1" t="s">
        <v>120</v>
      </c>
      <c r="F3" s="1" t="s">
        <v>121</v>
      </c>
    </row>
    <row r="4" spans="1:6" x14ac:dyDescent="0.15">
      <c r="A4" s="1">
        <v>2</v>
      </c>
      <c r="B4" s="33">
        <v>44718.865960648101</v>
      </c>
      <c r="C4" s="1">
        <v>2</v>
      </c>
      <c r="E4" s="1" t="s">
        <v>122</v>
      </c>
      <c r="F4" s="1" t="s">
        <v>119</v>
      </c>
    </row>
    <row r="5" spans="1:6" x14ac:dyDescent="0.15">
      <c r="A5" s="1">
        <v>3</v>
      </c>
      <c r="B5" s="33">
        <v>44711.499583333301</v>
      </c>
      <c r="C5" s="1">
        <v>1</v>
      </c>
      <c r="E5" s="1" t="s">
        <v>123</v>
      </c>
      <c r="F5" s="1" t="s">
        <v>124</v>
      </c>
    </row>
    <row r="6" spans="1:6" x14ac:dyDescent="0.15">
      <c r="A6" s="1">
        <v>4</v>
      </c>
      <c r="B6" s="33">
        <v>44709.6558449074</v>
      </c>
      <c r="C6" s="1">
        <v>5</v>
      </c>
      <c r="E6" s="1" t="s">
        <v>125</v>
      </c>
      <c r="F6" s="1" t="s">
        <v>121</v>
      </c>
    </row>
    <row r="7" spans="1:6" x14ac:dyDescent="0.15">
      <c r="A7" s="1">
        <v>5</v>
      </c>
      <c r="B7" s="33">
        <v>44708.721203703702</v>
      </c>
      <c r="C7" s="1">
        <v>1</v>
      </c>
      <c r="E7" s="1" t="s">
        <v>126</v>
      </c>
      <c r="F7" s="1" t="s">
        <v>119</v>
      </c>
    </row>
    <row r="8" spans="1:6" x14ac:dyDescent="0.15">
      <c r="A8" s="1">
        <v>6</v>
      </c>
      <c r="B8" s="33">
        <v>44702.696134259197</v>
      </c>
      <c r="C8" s="1">
        <v>1</v>
      </c>
      <c r="E8" s="1" t="s">
        <v>127</v>
      </c>
      <c r="F8" s="1" t="s">
        <v>121</v>
      </c>
    </row>
    <row r="9" spans="1:6" x14ac:dyDescent="0.15">
      <c r="A9" s="1">
        <v>7</v>
      </c>
      <c r="B9" s="33">
        <v>44694.255787037</v>
      </c>
      <c r="C9" s="1">
        <v>1</v>
      </c>
      <c r="E9" s="1" t="s">
        <v>128</v>
      </c>
      <c r="F9" s="1" t="s">
        <v>119</v>
      </c>
    </row>
    <row r="10" spans="1:6" x14ac:dyDescent="0.15">
      <c r="A10" s="1">
        <v>8</v>
      </c>
      <c r="B10" s="33">
        <v>44693.634675925903</v>
      </c>
      <c r="C10" s="1">
        <v>1</v>
      </c>
      <c r="E10" s="1" t="s">
        <v>129</v>
      </c>
      <c r="F10" s="1" t="s">
        <v>130</v>
      </c>
    </row>
    <row r="11" spans="1:6" x14ac:dyDescent="0.15">
      <c r="A11" s="1">
        <v>9</v>
      </c>
      <c r="B11" s="33">
        <v>44690.583541666601</v>
      </c>
      <c r="C11" s="1">
        <v>2</v>
      </c>
      <c r="E11" s="1" t="s">
        <v>131</v>
      </c>
      <c r="F11" s="1" t="s">
        <v>132</v>
      </c>
    </row>
    <row r="12" spans="1:6" x14ac:dyDescent="0.15">
      <c r="A12" s="1">
        <v>10</v>
      </c>
      <c r="B12" s="33">
        <v>44685.038819444402</v>
      </c>
      <c r="C12" s="1">
        <v>1</v>
      </c>
      <c r="E12" s="1" t="s">
        <v>133</v>
      </c>
      <c r="F12" s="1" t="s">
        <v>119</v>
      </c>
    </row>
    <row r="13" spans="1:6" x14ac:dyDescent="0.15">
      <c r="A13" s="1">
        <v>11</v>
      </c>
      <c r="B13" s="33">
        <v>44684.679618055503</v>
      </c>
      <c r="C13" s="1">
        <v>1</v>
      </c>
      <c r="E13" s="1" t="s">
        <v>134</v>
      </c>
      <c r="F13" s="1" t="s">
        <v>121</v>
      </c>
    </row>
    <row r="14" spans="1:6" x14ac:dyDescent="0.15">
      <c r="A14" s="1">
        <v>12</v>
      </c>
      <c r="B14" s="33">
        <v>44684.677997685103</v>
      </c>
      <c r="C14" s="1">
        <v>2</v>
      </c>
      <c r="E14" s="1" t="s">
        <v>135</v>
      </c>
      <c r="F14" s="1" t="s">
        <v>121</v>
      </c>
    </row>
    <row r="15" spans="1:6" x14ac:dyDescent="0.15">
      <c r="A15" s="1">
        <v>13</v>
      </c>
      <c r="B15" s="33">
        <v>44681.699282407397</v>
      </c>
      <c r="C15" s="1">
        <v>1</v>
      </c>
      <c r="E15" s="1" t="s">
        <v>136</v>
      </c>
      <c r="F15" s="1" t="s">
        <v>121</v>
      </c>
    </row>
    <row r="16" spans="1:6" x14ac:dyDescent="0.15">
      <c r="A16" s="1">
        <v>14</v>
      </c>
      <c r="B16" s="33">
        <v>44680.497442129599</v>
      </c>
      <c r="C16" s="1">
        <v>1</v>
      </c>
      <c r="E16" s="1" t="s">
        <v>137</v>
      </c>
      <c r="F16" s="1" t="s">
        <v>124</v>
      </c>
    </row>
    <row r="17" spans="1:6" x14ac:dyDescent="0.15">
      <c r="A17" s="1">
        <v>15</v>
      </c>
      <c r="B17" s="33">
        <v>44679.993772962902</v>
      </c>
      <c r="C17" s="1">
        <v>1</v>
      </c>
      <c r="E17" s="1" t="s">
        <v>138</v>
      </c>
      <c r="F17" s="1" t="s">
        <v>121</v>
      </c>
    </row>
    <row r="18" spans="1:6" x14ac:dyDescent="0.15">
      <c r="A18" s="1">
        <v>16</v>
      </c>
      <c r="B18" s="33">
        <v>44678.688376828701</v>
      </c>
      <c r="C18" s="1">
        <v>1</v>
      </c>
      <c r="E18" s="1" t="s">
        <v>139</v>
      </c>
      <c r="F18" s="1" t="s">
        <v>121</v>
      </c>
    </row>
    <row r="19" spans="1:6" x14ac:dyDescent="0.15">
      <c r="A19" s="1">
        <v>17</v>
      </c>
      <c r="B19" s="33">
        <v>44678.647792025396</v>
      </c>
      <c r="C19" s="1">
        <v>1</v>
      </c>
      <c r="E19" s="1" t="s">
        <v>140</v>
      </c>
      <c r="F19" s="1" t="s">
        <v>121</v>
      </c>
    </row>
    <row r="20" spans="1:6" x14ac:dyDescent="0.15">
      <c r="A20" s="1">
        <v>18</v>
      </c>
      <c r="B20" s="33">
        <v>44672.974825925899</v>
      </c>
      <c r="C20" s="1">
        <v>1</v>
      </c>
      <c r="E20" s="1" t="s">
        <v>141</v>
      </c>
      <c r="F20" s="1" t="s">
        <v>121</v>
      </c>
    </row>
    <row r="21" spans="1:6" x14ac:dyDescent="0.15">
      <c r="A21" s="1">
        <v>19</v>
      </c>
      <c r="B21" s="33">
        <v>44670.450046296297</v>
      </c>
      <c r="C21" s="1">
        <v>1</v>
      </c>
      <c r="E21" s="1" t="s">
        <v>142</v>
      </c>
      <c r="F21" s="1" t="s">
        <v>132</v>
      </c>
    </row>
    <row r="22" spans="1:6" x14ac:dyDescent="0.15">
      <c r="A22" s="1">
        <v>20</v>
      </c>
      <c r="B22" s="33">
        <v>44667.759479166598</v>
      </c>
      <c r="C22" s="1">
        <v>1</v>
      </c>
      <c r="E22" s="1" t="s">
        <v>143</v>
      </c>
      <c r="F22" s="1" t="s">
        <v>144</v>
      </c>
    </row>
    <row r="23" spans="1:6" x14ac:dyDescent="0.15">
      <c r="A23" s="1">
        <v>21</v>
      </c>
      <c r="B23" s="33">
        <v>44665.8304050925</v>
      </c>
      <c r="C23" s="1">
        <v>1</v>
      </c>
      <c r="E23" s="1" t="s">
        <v>145</v>
      </c>
      <c r="F23" s="1" t="s">
        <v>146</v>
      </c>
    </row>
    <row r="24" spans="1:6" x14ac:dyDescent="0.15">
      <c r="A24" s="1">
        <v>22</v>
      </c>
      <c r="B24" s="33">
        <v>44662.784826388801</v>
      </c>
      <c r="C24" s="1">
        <v>1</v>
      </c>
      <c r="E24" s="1" t="s">
        <v>147</v>
      </c>
      <c r="F24" s="1" t="s">
        <v>146</v>
      </c>
    </row>
    <row r="25" spans="1:6" x14ac:dyDescent="0.15">
      <c r="A25" s="1">
        <v>23</v>
      </c>
      <c r="B25" s="33">
        <v>44643.545856481403</v>
      </c>
      <c r="C25" s="1">
        <v>4</v>
      </c>
      <c r="E25" s="1" t="s">
        <v>148</v>
      </c>
      <c r="F25" s="1" t="s">
        <v>149</v>
      </c>
    </row>
    <row r="26" spans="1:6" x14ac:dyDescent="0.15">
      <c r="A26" s="1">
        <v>24</v>
      </c>
      <c r="B26" s="33">
        <v>44638.961446759196</v>
      </c>
      <c r="C26" s="1">
        <v>1</v>
      </c>
      <c r="E26" s="1" t="s">
        <v>150</v>
      </c>
      <c r="F26" s="1" t="s">
        <v>146</v>
      </c>
    </row>
    <row r="27" spans="1:6" x14ac:dyDescent="0.15">
      <c r="A27" s="1">
        <v>25</v>
      </c>
      <c r="B27" s="33">
        <v>44651.781631944403</v>
      </c>
      <c r="C27" s="1">
        <v>1</v>
      </c>
      <c r="E27" s="1" t="s">
        <v>151</v>
      </c>
      <c r="F27" s="1" t="s">
        <v>119</v>
      </c>
    </row>
    <row r="28" spans="1:6" x14ac:dyDescent="0.15">
      <c r="A28" s="1">
        <v>26</v>
      </c>
      <c r="B28" s="33">
        <v>44630.385821759199</v>
      </c>
      <c r="C28" s="1">
        <v>1</v>
      </c>
      <c r="E28" s="1" t="s">
        <v>152</v>
      </c>
      <c r="F28" s="1" t="s">
        <v>119</v>
      </c>
    </row>
    <row r="29" spans="1:6" x14ac:dyDescent="0.15">
      <c r="A29" s="1">
        <v>27</v>
      </c>
      <c r="B29" s="33">
        <v>44622.867476851803</v>
      </c>
      <c r="C29" s="1">
        <v>5</v>
      </c>
      <c r="E29" s="1" t="s">
        <v>153</v>
      </c>
      <c r="F29" s="1" t="s">
        <v>119</v>
      </c>
    </row>
    <row r="30" spans="1:6" x14ac:dyDescent="0.15">
      <c r="A30" s="1">
        <v>28</v>
      </c>
      <c r="B30" s="33">
        <v>44616.580740740697</v>
      </c>
      <c r="C30" s="1">
        <v>1</v>
      </c>
      <c r="E30" s="1" t="s">
        <v>154</v>
      </c>
      <c r="F30" s="1" t="s">
        <v>155</v>
      </c>
    </row>
    <row r="31" spans="1:6" x14ac:dyDescent="0.15">
      <c r="A31" s="1">
        <v>29</v>
      </c>
      <c r="B31" s="33">
        <v>44607.848715277702</v>
      </c>
      <c r="C31" s="1">
        <v>1</v>
      </c>
      <c r="E31" s="1" t="s">
        <v>156</v>
      </c>
      <c r="F31" s="1" t="s">
        <v>121</v>
      </c>
    </row>
    <row r="32" spans="1:6" x14ac:dyDescent="0.15">
      <c r="A32" s="1">
        <v>30</v>
      </c>
      <c r="B32" s="33">
        <v>44605.339363425897</v>
      </c>
      <c r="C32" s="1">
        <v>2</v>
      </c>
      <c r="E32" s="1" t="s">
        <v>157</v>
      </c>
      <c r="F32" s="1" t="s">
        <v>158</v>
      </c>
    </row>
    <row r="33" spans="1:6" x14ac:dyDescent="0.15">
      <c r="A33" s="1">
        <v>31</v>
      </c>
      <c r="B33" s="33">
        <v>44603.416145833296</v>
      </c>
      <c r="C33" s="1">
        <v>1</v>
      </c>
      <c r="E33" s="1" t="s">
        <v>159</v>
      </c>
      <c r="F33" s="1" t="s">
        <v>132</v>
      </c>
    </row>
    <row r="34" spans="1:6" x14ac:dyDescent="0.15">
      <c r="A34" s="1">
        <v>32</v>
      </c>
      <c r="B34" s="33">
        <v>44600.3410069444</v>
      </c>
      <c r="C34" s="1">
        <v>1</v>
      </c>
      <c r="E34" s="1" t="s">
        <v>160</v>
      </c>
      <c r="F34" s="1" t="s">
        <v>161</v>
      </c>
    </row>
    <row r="35" spans="1:6" x14ac:dyDescent="0.15">
      <c r="A35" s="1">
        <v>33</v>
      </c>
      <c r="B35" s="33">
        <v>44591.2070717592</v>
      </c>
      <c r="C35" s="1">
        <v>1</v>
      </c>
      <c r="E35" s="1" t="s">
        <v>162</v>
      </c>
      <c r="F35" s="1" t="s">
        <v>119</v>
      </c>
    </row>
    <row r="36" spans="1:6" x14ac:dyDescent="0.15">
      <c r="A36" s="1">
        <v>34</v>
      </c>
      <c r="B36" s="33">
        <v>44588.728634259198</v>
      </c>
      <c r="C36" s="1">
        <v>1</v>
      </c>
      <c r="E36" s="1" t="s">
        <v>163</v>
      </c>
      <c r="F36" s="1" t="s">
        <v>119</v>
      </c>
    </row>
    <row r="37" spans="1:6" x14ac:dyDescent="0.15">
      <c r="A37" s="1">
        <v>35</v>
      </c>
      <c r="B37" s="33">
        <v>44583.262326388802</v>
      </c>
      <c r="C37" s="1">
        <v>1</v>
      </c>
      <c r="E37" s="1" t="s">
        <v>164</v>
      </c>
      <c r="F37" s="1" t="s">
        <v>165</v>
      </c>
    </row>
    <row r="38" spans="1:6" x14ac:dyDescent="0.15">
      <c r="A38" s="1">
        <v>36</v>
      </c>
      <c r="B38" s="33">
        <v>44581.516157407401</v>
      </c>
      <c r="C38" s="1">
        <v>1</v>
      </c>
      <c r="E38" s="1" t="s">
        <v>166</v>
      </c>
      <c r="F38" s="1" t="s">
        <v>119</v>
      </c>
    </row>
    <row r="39" spans="1:6" x14ac:dyDescent="0.15">
      <c r="A39" s="1">
        <v>37</v>
      </c>
      <c r="B39" s="33">
        <v>44577.690462962899</v>
      </c>
      <c r="C39" s="1">
        <v>1</v>
      </c>
      <c r="E39" s="1" t="s">
        <v>167</v>
      </c>
      <c r="F39" s="1" t="s">
        <v>119</v>
      </c>
    </row>
    <row r="40" spans="1:6" x14ac:dyDescent="0.15">
      <c r="A40" s="1">
        <v>38</v>
      </c>
      <c r="B40" s="33">
        <v>44574.584907407399</v>
      </c>
      <c r="C40" s="1">
        <v>1</v>
      </c>
      <c r="E40" s="1" t="s">
        <v>168</v>
      </c>
      <c r="F40" s="1" t="s">
        <v>119</v>
      </c>
    </row>
    <row r="41" spans="1:6" x14ac:dyDescent="0.15">
      <c r="A41" s="1">
        <v>39</v>
      </c>
      <c r="B41" s="33">
        <v>44573.673090277698</v>
      </c>
      <c r="C41" s="1">
        <v>1</v>
      </c>
      <c r="E41" s="1" t="s">
        <v>169</v>
      </c>
      <c r="F41" s="1" t="s">
        <v>119</v>
      </c>
    </row>
    <row r="42" spans="1:6" x14ac:dyDescent="0.15">
      <c r="A42" s="1">
        <v>40</v>
      </c>
      <c r="B42" s="33">
        <v>44571.379641203697</v>
      </c>
      <c r="C42" s="1">
        <v>5</v>
      </c>
      <c r="E42" s="1" t="s">
        <v>170</v>
      </c>
      <c r="F42" s="1" t="s">
        <v>119</v>
      </c>
    </row>
    <row r="43" spans="1:6" x14ac:dyDescent="0.15">
      <c r="A43" s="1">
        <v>41</v>
      </c>
      <c r="B43" s="33">
        <v>44570.8717129629</v>
      </c>
      <c r="C43" s="1">
        <v>5</v>
      </c>
      <c r="E43" s="1" t="s">
        <v>171</v>
      </c>
      <c r="F43" s="1" t="s">
        <v>119</v>
      </c>
    </row>
    <row r="44" spans="1:6" x14ac:dyDescent="0.15">
      <c r="A44" s="1">
        <v>42</v>
      </c>
      <c r="B44" s="33">
        <v>44564.819618055502</v>
      </c>
      <c r="C44" s="1">
        <v>1</v>
      </c>
      <c r="E44" s="1" t="s">
        <v>172</v>
      </c>
      <c r="F44" s="1" t="s">
        <v>119</v>
      </c>
    </row>
    <row r="45" spans="1:6" x14ac:dyDescent="0.15">
      <c r="A45" s="1">
        <v>43</v>
      </c>
      <c r="B45" s="33">
        <v>44557.687488425901</v>
      </c>
      <c r="C45" s="1">
        <v>1</v>
      </c>
      <c r="E45" s="1" t="s">
        <v>173</v>
      </c>
      <c r="F45" s="1" t="s">
        <v>119</v>
      </c>
    </row>
    <row r="46" spans="1:6" x14ac:dyDescent="0.15">
      <c r="A46" s="1">
        <v>44</v>
      </c>
      <c r="B46" s="33">
        <v>44556.9092939814</v>
      </c>
      <c r="C46" s="1">
        <v>1</v>
      </c>
      <c r="E46" s="1" t="s">
        <v>174</v>
      </c>
      <c r="F46" s="1" t="s">
        <v>119</v>
      </c>
    </row>
    <row r="47" spans="1:6" x14ac:dyDescent="0.15">
      <c r="A47" s="1">
        <v>45</v>
      </c>
      <c r="B47" s="33">
        <v>44552.685104166601</v>
      </c>
      <c r="C47" s="1">
        <v>1</v>
      </c>
      <c r="E47" s="1" t="s">
        <v>175</v>
      </c>
      <c r="F47" s="1" t="s">
        <v>146</v>
      </c>
    </row>
    <row r="48" spans="1:6" x14ac:dyDescent="0.15">
      <c r="A48" s="1">
        <v>46</v>
      </c>
      <c r="B48" s="33">
        <v>44552.598425925898</v>
      </c>
      <c r="C48" s="1">
        <v>1</v>
      </c>
      <c r="E48" s="1" t="s">
        <v>176</v>
      </c>
      <c r="F48" s="1" t="s">
        <v>119</v>
      </c>
    </row>
    <row r="49" spans="1:6" x14ac:dyDescent="0.15">
      <c r="A49" s="1">
        <v>47</v>
      </c>
      <c r="B49" s="33">
        <v>44551.202569444402</v>
      </c>
      <c r="C49" s="1">
        <v>1</v>
      </c>
      <c r="E49" s="1" t="s">
        <v>177</v>
      </c>
      <c r="F49" s="1" t="s">
        <v>146</v>
      </c>
    </row>
    <row r="50" spans="1:6" x14ac:dyDescent="0.15">
      <c r="A50" s="1">
        <v>48</v>
      </c>
      <c r="B50" s="33">
        <v>44549.831493055499</v>
      </c>
      <c r="C50" s="1">
        <v>1</v>
      </c>
      <c r="E50" s="1" t="s">
        <v>178</v>
      </c>
      <c r="F50" s="1" t="s">
        <v>119</v>
      </c>
    </row>
    <row r="51" spans="1:6" x14ac:dyDescent="0.15">
      <c r="A51" s="1">
        <v>49</v>
      </c>
      <c r="B51" s="33">
        <v>44549.737881944398</v>
      </c>
      <c r="C51" s="1">
        <v>1</v>
      </c>
      <c r="E51" s="1" t="s">
        <v>179</v>
      </c>
      <c r="F51" s="1" t="s">
        <v>119</v>
      </c>
    </row>
    <row r="52" spans="1:6" x14ac:dyDescent="0.15">
      <c r="A52" s="1">
        <v>50</v>
      </c>
      <c r="B52" s="33">
        <v>44548.734120370304</v>
      </c>
      <c r="C52" s="1">
        <v>1</v>
      </c>
      <c r="E52" s="1" t="s">
        <v>180</v>
      </c>
      <c r="F52" s="1" t="s">
        <v>119</v>
      </c>
    </row>
    <row r="53" spans="1:6" x14ac:dyDescent="0.15">
      <c r="A53" s="1">
        <v>51</v>
      </c>
      <c r="B53" s="33">
        <v>44548.674988425897</v>
      </c>
      <c r="C53" s="1">
        <v>1</v>
      </c>
      <c r="E53" s="1" t="s">
        <v>181</v>
      </c>
      <c r="F53" s="1" t="s">
        <v>119</v>
      </c>
    </row>
    <row r="54" spans="1:6" x14ac:dyDescent="0.15">
      <c r="A54" s="1">
        <v>52</v>
      </c>
      <c r="B54" s="33">
        <v>44546.012962962901</v>
      </c>
      <c r="C54" s="1">
        <v>1</v>
      </c>
      <c r="E54" s="1" t="s">
        <v>182</v>
      </c>
      <c r="F54" s="1" t="s">
        <v>146</v>
      </c>
    </row>
    <row r="55" spans="1:6" x14ac:dyDescent="0.15">
      <c r="A55" s="1">
        <v>53</v>
      </c>
      <c r="B55" s="33">
        <v>44540.024108796199</v>
      </c>
      <c r="C55" s="1">
        <v>1</v>
      </c>
      <c r="E55" s="1" t="s">
        <v>183</v>
      </c>
      <c r="F55" s="1" t="s">
        <v>119</v>
      </c>
    </row>
    <row r="56" spans="1:6" x14ac:dyDescent="0.15">
      <c r="A56" s="1">
        <v>54</v>
      </c>
      <c r="B56" s="33">
        <v>44539.5924421296</v>
      </c>
      <c r="C56" s="1">
        <v>1</v>
      </c>
      <c r="E56" s="1" t="s">
        <v>184</v>
      </c>
      <c r="F56" s="1" t="s">
        <v>121</v>
      </c>
    </row>
    <row r="57" spans="1:6" x14ac:dyDescent="0.15">
      <c r="A57" s="1">
        <v>55</v>
      </c>
      <c r="B57" s="33">
        <v>44537.520567129599</v>
      </c>
      <c r="C57" s="1">
        <v>1</v>
      </c>
      <c r="E57" s="1" t="s">
        <v>185</v>
      </c>
      <c r="F57" s="1" t="s">
        <v>144</v>
      </c>
    </row>
    <row r="58" spans="1:6" x14ac:dyDescent="0.15">
      <c r="A58" s="1">
        <v>56</v>
      </c>
      <c r="B58" s="33">
        <v>44536.407164351796</v>
      </c>
      <c r="C58" s="1">
        <v>1</v>
      </c>
      <c r="E58" s="1" t="s">
        <v>186</v>
      </c>
      <c r="F58" s="1" t="s">
        <v>121</v>
      </c>
    </row>
    <row r="59" spans="1:6" x14ac:dyDescent="0.15">
      <c r="A59" s="1">
        <v>57</v>
      </c>
      <c r="B59" s="33">
        <v>44529.0912268518</v>
      </c>
      <c r="C59" s="1">
        <v>1</v>
      </c>
      <c r="E59" s="1" t="s">
        <v>187</v>
      </c>
      <c r="F59" s="1" t="s">
        <v>158</v>
      </c>
    </row>
    <row r="60" spans="1:6" x14ac:dyDescent="0.15">
      <c r="A60" s="1">
        <v>58</v>
      </c>
      <c r="B60" s="33">
        <v>44526.928495370303</v>
      </c>
      <c r="C60" s="1">
        <v>1</v>
      </c>
      <c r="E60" s="1" t="s">
        <v>188</v>
      </c>
      <c r="F60" s="1" t="s">
        <v>119</v>
      </c>
    </row>
    <row r="61" spans="1:6" x14ac:dyDescent="0.15">
      <c r="A61" s="1">
        <v>59</v>
      </c>
      <c r="B61" s="33">
        <v>44524.862708333298</v>
      </c>
      <c r="C61" s="1">
        <v>1</v>
      </c>
      <c r="E61" s="1" t="s">
        <v>189</v>
      </c>
      <c r="F61" s="1" t="s">
        <v>119</v>
      </c>
    </row>
    <row r="62" spans="1:6" x14ac:dyDescent="0.15">
      <c r="A62" s="1">
        <v>60</v>
      </c>
      <c r="B62" s="33">
        <v>44523.713090277699</v>
      </c>
      <c r="C62" s="1">
        <v>5</v>
      </c>
      <c r="E62" s="1" t="s">
        <v>190</v>
      </c>
      <c r="F62" s="1" t="s">
        <v>158</v>
      </c>
    </row>
    <row r="63" spans="1:6" x14ac:dyDescent="0.15">
      <c r="A63" s="1">
        <v>61</v>
      </c>
      <c r="B63" s="33">
        <v>44523.042280092501</v>
      </c>
      <c r="C63" s="1">
        <v>1</v>
      </c>
      <c r="E63" s="1" t="s">
        <v>191</v>
      </c>
      <c r="F63" s="1" t="s">
        <v>119</v>
      </c>
    </row>
    <row r="64" spans="1:6" x14ac:dyDescent="0.15">
      <c r="A64" s="1">
        <v>62</v>
      </c>
      <c r="B64" s="33">
        <v>44520.847592592501</v>
      </c>
      <c r="C64" s="1">
        <v>5</v>
      </c>
      <c r="E64" s="1" t="s">
        <v>192</v>
      </c>
      <c r="F64" s="1" t="s">
        <v>121</v>
      </c>
    </row>
    <row r="65" spans="1:6" x14ac:dyDescent="0.15">
      <c r="A65" s="1">
        <v>63</v>
      </c>
      <c r="B65" s="33">
        <v>44518.534224536997</v>
      </c>
      <c r="C65" s="1">
        <v>1</v>
      </c>
      <c r="E65" s="1" t="s">
        <v>193</v>
      </c>
      <c r="F65" s="1" t="s">
        <v>119</v>
      </c>
    </row>
    <row r="66" spans="1:6" x14ac:dyDescent="0.15">
      <c r="A66" s="1">
        <v>64</v>
      </c>
      <c r="B66" s="33">
        <v>44516.882731481397</v>
      </c>
      <c r="C66" s="1">
        <v>1</v>
      </c>
      <c r="E66" s="1" t="s">
        <v>194</v>
      </c>
      <c r="F66" s="1" t="s">
        <v>119</v>
      </c>
    </row>
    <row r="67" spans="1:6" x14ac:dyDescent="0.15">
      <c r="A67" s="1">
        <v>65</v>
      </c>
      <c r="B67" s="33">
        <v>44513.922025462904</v>
      </c>
      <c r="C67" s="1">
        <v>1</v>
      </c>
      <c r="E67" s="1" t="s">
        <v>195</v>
      </c>
      <c r="F67" s="1" t="s">
        <v>132</v>
      </c>
    </row>
    <row r="68" spans="1:6" x14ac:dyDescent="0.15">
      <c r="A68" s="1">
        <v>66</v>
      </c>
      <c r="B68" s="33">
        <v>44513.844236111101</v>
      </c>
      <c r="C68" s="1">
        <v>1</v>
      </c>
      <c r="E68" s="1" t="s">
        <v>196</v>
      </c>
      <c r="F68" s="1" t="s">
        <v>197</v>
      </c>
    </row>
    <row r="69" spans="1:6" x14ac:dyDescent="0.15">
      <c r="A69" s="1">
        <v>67</v>
      </c>
      <c r="B69" s="33">
        <v>44511.993263888799</v>
      </c>
      <c r="C69" s="1">
        <v>1</v>
      </c>
      <c r="E69" s="1" t="s">
        <v>198</v>
      </c>
      <c r="F69" s="1" t="s">
        <v>119</v>
      </c>
    </row>
    <row r="70" spans="1:6" x14ac:dyDescent="0.15">
      <c r="A70" s="1">
        <v>68</v>
      </c>
      <c r="B70" s="33">
        <v>44511.662696759202</v>
      </c>
      <c r="C70" s="1">
        <v>1</v>
      </c>
      <c r="E70" s="1" t="s">
        <v>199</v>
      </c>
      <c r="F70" s="1" t="s">
        <v>121</v>
      </c>
    </row>
    <row r="71" spans="1:6" x14ac:dyDescent="0.15">
      <c r="A71" s="1">
        <v>69</v>
      </c>
      <c r="B71" s="33">
        <v>44504.492569444403</v>
      </c>
      <c r="C71" s="1">
        <v>1</v>
      </c>
      <c r="E71" s="1" t="s">
        <v>200</v>
      </c>
      <c r="F71" s="1" t="s">
        <v>146</v>
      </c>
    </row>
    <row r="72" spans="1:6" x14ac:dyDescent="0.15">
      <c r="A72" s="1">
        <v>70</v>
      </c>
      <c r="B72" s="33">
        <v>44503.7369212962</v>
      </c>
      <c r="C72" s="1">
        <v>1</v>
      </c>
      <c r="E72" s="1" t="s">
        <v>201</v>
      </c>
      <c r="F72" s="1" t="s">
        <v>119</v>
      </c>
    </row>
    <row r="73" spans="1:6" x14ac:dyDescent="0.15">
      <c r="A73" s="1">
        <v>71</v>
      </c>
      <c r="B73" s="33">
        <v>44502.443368055501</v>
      </c>
      <c r="C73" s="1">
        <v>5</v>
      </c>
      <c r="E73" s="1" t="s">
        <v>202</v>
      </c>
      <c r="F73" s="1" t="s">
        <v>119</v>
      </c>
    </row>
    <row r="74" spans="1:6" x14ac:dyDescent="0.15">
      <c r="A74" s="1">
        <v>72</v>
      </c>
      <c r="B74" s="33">
        <v>44498.675810185101</v>
      </c>
      <c r="C74" s="1">
        <v>1</v>
      </c>
      <c r="E74" s="1" t="s">
        <v>203</v>
      </c>
      <c r="F74" s="1" t="s">
        <v>119</v>
      </c>
    </row>
    <row r="75" spans="1:6" x14ac:dyDescent="0.15">
      <c r="A75" s="1">
        <v>73</v>
      </c>
      <c r="B75" s="33">
        <v>44497.632418981397</v>
      </c>
      <c r="C75" s="1">
        <v>1</v>
      </c>
      <c r="E75" s="1" t="s">
        <v>204</v>
      </c>
      <c r="F75" s="1" t="s">
        <v>121</v>
      </c>
    </row>
    <row r="76" spans="1:6" x14ac:dyDescent="0.15">
      <c r="A76" s="1">
        <v>74</v>
      </c>
      <c r="B76" s="33">
        <v>44494.017418981399</v>
      </c>
      <c r="C76" s="1">
        <v>1</v>
      </c>
      <c r="E76" s="1" t="s">
        <v>205</v>
      </c>
      <c r="F76" s="1" t="s">
        <v>161</v>
      </c>
    </row>
    <row r="77" spans="1:6" x14ac:dyDescent="0.15">
      <c r="A77" s="1">
        <v>75</v>
      </c>
      <c r="B77" s="33">
        <v>44486.966620370302</v>
      </c>
      <c r="C77" s="1">
        <v>5</v>
      </c>
      <c r="E77" s="1" t="s">
        <v>206</v>
      </c>
      <c r="F77" s="1" t="s">
        <v>119</v>
      </c>
    </row>
    <row r="78" spans="1:6" x14ac:dyDescent="0.15">
      <c r="A78" s="1">
        <v>76</v>
      </c>
      <c r="B78" s="33">
        <v>44484.068634259202</v>
      </c>
      <c r="C78" s="1">
        <v>5</v>
      </c>
      <c r="E78" s="1" t="s">
        <v>207</v>
      </c>
      <c r="F78" s="1" t="s">
        <v>119</v>
      </c>
    </row>
    <row r="79" spans="1:6" x14ac:dyDescent="0.15">
      <c r="A79" s="1">
        <v>77</v>
      </c>
      <c r="B79" s="33">
        <v>44478.819016203699</v>
      </c>
      <c r="C79" s="1">
        <v>1</v>
      </c>
      <c r="E79" s="1" t="s">
        <v>208</v>
      </c>
      <c r="F79" s="1" t="s">
        <v>119</v>
      </c>
    </row>
    <row r="80" spans="1:6" x14ac:dyDescent="0.15">
      <c r="A80" s="1">
        <v>78</v>
      </c>
      <c r="B80" s="33">
        <v>44478.727615740703</v>
      </c>
      <c r="C80" s="1">
        <v>1</v>
      </c>
      <c r="E80" s="1" t="s">
        <v>209</v>
      </c>
      <c r="F80" s="1" t="s">
        <v>119</v>
      </c>
    </row>
    <row r="81" spans="1:6" x14ac:dyDescent="0.15">
      <c r="A81" s="1">
        <v>79</v>
      </c>
      <c r="B81" s="33">
        <v>44476.309317129599</v>
      </c>
      <c r="C81" s="1">
        <v>5</v>
      </c>
      <c r="E81" s="1" t="s">
        <v>210</v>
      </c>
      <c r="F81" s="1" t="s">
        <v>121</v>
      </c>
    </row>
    <row r="82" spans="1:6" x14ac:dyDescent="0.15">
      <c r="A82" s="1">
        <v>80</v>
      </c>
      <c r="B82" s="33">
        <v>44473.838379629597</v>
      </c>
      <c r="C82" s="1">
        <v>1</v>
      </c>
      <c r="E82" s="1" t="s">
        <v>211</v>
      </c>
      <c r="F82" s="1" t="s">
        <v>119</v>
      </c>
    </row>
    <row r="83" spans="1:6" x14ac:dyDescent="0.15">
      <c r="A83" s="1">
        <v>81</v>
      </c>
      <c r="B83" s="33">
        <v>44469.836446759196</v>
      </c>
      <c r="C83" s="1">
        <v>1</v>
      </c>
      <c r="E83" s="1" t="s">
        <v>212</v>
      </c>
      <c r="F83" s="1" t="s">
        <v>119</v>
      </c>
    </row>
    <row r="84" spans="1:6" x14ac:dyDescent="0.15">
      <c r="A84" s="1">
        <v>82</v>
      </c>
      <c r="B84" s="33">
        <v>44469.015717592498</v>
      </c>
      <c r="C84" s="1">
        <v>1</v>
      </c>
      <c r="E84" s="1" t="s">
        <v>213</v>
      </c>
      <c r="F84" s="1" t="s">
        <v>146</v>
      </c>
    </row>
    <row r="85" spans="1:6" x14ac:dyDescent="0.15">
      <c r="A85" s="1">
        <v>83</v>
      </c>
      <c r="B85" s="33">
        <v>44468.602314814802</v>
      </c>
      <c r="C85" s="1">
        <v>1</v>
      </c>
      <c r="E85" s="1" t="s">
        <v>214</v>
      </c>
      <c r="F85" s="1" t="s">
        <v>119</v>
      </c>
    </row>
    <row r="86" spans="1:6" x14ac:dyDescent="0.15">
      <c r="A86" s="1">
        <v>84</v>
      </c>
      <c r="B86" s="33">
        <v>44466.787349537</v>
      </c>
      <c r="C86" s="1">
        <v>1</v>
      </c>
      <c r="E86" s="1" t="s">
        <v>215</v>
      </c>
      <c r="F86" s="1" t="s">
        <v>216</v>
      </c>
    </row>
    <row r="87" spans="1:6" x14ac:dyDescent="0.15">
      <c r="A87" s="1">
        <v>85</v>
      </c>
      <c r="B87" s="33">
        <v>44463.431701388799</v>
      </c>
      <c r="C87" s="1">
        <v>1</v>
      </c>
      <c r="E87" s="1" t="s">
        <v>217</v>
      </c>
      <c r="F87" s="1" t="s">
        <v>119</v>
      </c>
    </row>
    <row r="88" spans="1:6" x14ac:dyDescent="0.15">
      <c r="A88" s="1">
        <v>86</v>
      </c>
      <c r="B88" s="33">
        <v>44460.992638888798</v>
      </c>
      <c r="C88" s="1">
        <v>1</v>
      </c>
      <c r="E88" s="1" t="s">
        <v>218</v>
      </c>
      <c r="F88" s="1" t="s">
        <v>119</v>
      </c>
    </row>
    <row r="89" spans="1:6" x14ac:dyDescent="0.15">
      <c r="A89" s="1">
        <v>87</v>
      </c>
      <c r="B89" s="33">
        <v>44460.990405092598</v>
      </c>
      <c r="C89" s="1">
        <v>1</v>
      </c>
      <c r="E89" s="1" t="s">
        <v>219</v>
      </c>
      <c r="F89" s="1" t="s">
        <v>121</v>
      </c>
    </row>
    <row r="90" spans="1:6" x14ac:dyDescent="0.15">
      <c r="A90" s="1">
        <v>88</v>
      </c>
      <c r="B90" s="33">
        <v>44460.663194444402</v>
      </c>
      <c r="C90" s="1">
        <v>1</v>
      </c>
      <c r="E90" s="1" t="s">
        <v>220</v>
      </c>
      <c r="F90" s="1" t="s">
        <v>119</v>
      </c>
    </row>
    <row r="91" spans="1:6" x14ac:dyDescent="0.15">
      <c r="A91" s="1">
        <v>89</v>
      </c>
      <c r="B91" s="33">
        <v>44456.814456018503</v>
      </c>
      <c r="C91" s="1">
        <v>1</v>
      </c>
      <c r="E91" s="1" t="s">
        <v>221</v>
      </c>
      <c r="F91" s="1" t="s">
        <v>119</v>
      </c>
    </row>
    <row r="92" spans="1:6" x14ac:dyDescent="0.15">
      <c r="A92" s="1">
        <v>90</v>
      </c>
      <c r="B92" s="33">
        <v>44456.5589467592</v>
      </c>
      <c r="C92" s="1">
        <v>1</v>
      </c>
      <c r="E92" s="1" t="s">
        <v>222</v>
      </c>
      <c r="F92" s="1" t="s">
        <v>119</v>
      </c>
    </row>
    <row r="93" spans="1:6" x14ac:dyDescent="0.15">
      <c r="A93" s="1">
        <v>91</v>
      </c>
      <c r="B93" s="33">
        <v>44448.751168981398</v>
      </c>
      <c r="C93" s="1">
        <v>1</v>
      </c>
      <c r="E93" s="1" t="s">
        <v>223</v>
      </c>
      <c r="F93" s="1" t="s">
        <v>119</v>
      </c>
    </row>
    <row r="94" spans="1:6" x14ac:dyDescent="0.15">
      <c r="A94" s="1">
        <v>92</v>
      </c>
      <c r="B94" s="33">
        <v>44448.498275462902</v>
      </c>
      <c r="C94" s="1">
        <v>4</v>
      </c>
      <c r="E94" s="1" t="s">
        <v>224</v>
      </c>
      <c r="F94" s="1" t="s">
        <v>119</v>
      </c>
    </row>
    <row r="95" spans="1:6" x14ac:dyDescent="0.15">
      <c r="A95" s="1">
        <v>93</v>
      </c>
      <c r="B95" s="33">
        <v>44447.9339004629</v>
      </c>
      <c r="C95" s="1">
        <v>1</v>
      </c>
      <c r="E95" s="1" t="s">
        <v>225</v>
      </c>
      <c r="F95" s="1" t="s">
        <v>119</v>
      </c>
    </row>
    <row r="96" spans="1:6" x14ac:dyDescent="0.15">
      <c r="A96" s="1">
        <v>94</v>
      </c>
      <c r="B96" s="33">
        <v>44447.901886574</v>
      </c>
      <c r="C96" s="1">
        <v>1</v>
      </c>
      <c r="E96" s="1" t="s">
        <v>226</v>
      </c>
      <c r="F96" s="1" t="s">
        <v>121</v>
      </c>
    </row>
    <row r="97" spans="1:6" x14ac:dyDescent="0.15">
      <c r="A97" s="1">
        <v>95</v>
      </c>
      <c r="B97" s="33">
        <v>44447.671296296197</v>
      </c>
      <c r="C97" s="1">
        <v>1</v>
      </c>
      <c r="E97" s="1" t="s">
        <v>227</v>
      </c>
      <c r="F97" s="1" t="s">
        <v>119</v>
      </c>
    </row>
    <row r="98" spans="1:6" x14ac:dyDescent="0.15">
      <c r="A98" s="1">
        <v>96</v>
      </c>
      <c r="B98" s="33">
        <v>44442.335243055502</v>
      </c>
      <c r="C98" s="1">
        <v>1</v>
      </c>
      <c r="E98" s="1" t="s">
        <v>228</v>
      </c>
      <c r="F98" s="1" t="s">
        <v>161</v>
      </c>
    </row>
    <row r="99" spans="1:6" x14ac:dyDescent="0.15">
      <c r="A99" s="1">
        <v>97</v>
      </c>
      <c r="B99" s="33">
        <v>44440.625520833302</v>
      </c>
      <c r="C99" s="1">
        <v>1</v>
      </c>
      <c r="E99" s="1" t="s">
        <v>229</v>
      </c>
      <c r="F99" s="1" t="s">
        <v>119</v>
      </c>
    </row>
    <row r="100" spans="1:6" x14ac:dyDescent="0.15">
      <c r="A100" s="1">
        <v>98</v>
      </c>
      <c r="B100" s="33">
        <v>44439.759560185099</v>
      </c>
      <c r="C100" s="1">
        <v>1</v>
      </c>
      <c r="E100" s="1" t="s">
        <v>230</v>
      </c>
      <c r="F100" s="1" t="s">
        <v>121</v>
      </c>
    </row>
    <row r="101" spans="1:6" x14ac:dyDescent="0.15">
      <c r="A101" s="1">
        <v>99</v>
      </c>
      <c r="B101" s="33">
        <v>44439.644270833298</v>
      </c>
      <c r="C101" s="1">
        <v>1</v>
      </c>
      <c r="E101" s="1" t="s">
        <v>231</v>
      </c>
      <c r="F101" s="1" t="s">
        <v>119</v>
      </c>
    </row>
    <row r="102" spans="1:6" x14ac:dyDescent="0.15">
      <c r="A102" s="1">
        <v>100</v>
      </c>
      <c r="B102" s="33">
        <v>44435.8561342592</v>
      </c>
      <c r="C102" s="1">
        <v>1</v>
      </c>
      <c r="E102" s="1" t="s">
        <v>232</v>
      </c>
      <c r="F102" s="1" t="s">
        <v>119</v>
      </c>
    </row>
    <row r="103" spans="1:6" x14ac:dyDescent="0.15">
      <c r="A103" s="1">
        <v>101</v>
      </c>
      <c r="B103" s="33">
        <v>44427.474791666602</v>
      </c>
      <c r="C103" s="1">
        <v>1</v>
      </c>
      <c r="E103" s="1" t="s">
        <v>233</v>
      </c>
      <c r="F103" s="1" t="s">
        <v>121</v>
      </c>
    </row>
    <row r="104" spans="1:6" x14ac:dyDescent="0.15">
      <c r="A104" s="1">
        <v>102</v>
      </c>
      <c r="B104" s="33">
        <v>44426.058692129598</v>
      </c>
      <c r="C104" s="1">
        <v>1</v>
      </c>
      <c r="E104" s="1" t="s">
        <v>234</v>
      </c>
      <c r="F104" s="1" t="s">
        <v>119</v>
      </c>
    </row>
    <row r="105" spans="1:6" x14ac:dyDescent="0.15">
      <c r="A105" s="1">
        <v>103</v>
      </c>
      <c r="B105" s="33">
        <v>44425.568796296298</v>
      </c>
      <c r="C105" s="1">
        <v>1</v>
      </c>
      <c r="E105" s="1" t="s">
        <v>235</v>
      </c>
      <c r="F105" s="1" t="s">
        <v>119</v>
      </c>
    </row>
    <row r="106" spans="1:6" x14ac:dyDescent="0.15">
      <c r="A106" s="1">
        <v>104</v>
      </c>
      <c r="B106" s="33">
        <v>44420.165601851797</v>
      </c>
      <c r="C106" s="1">
        <v>5</v>
      </c>
      <c r="E106" s="1" t="s">
        <v>236</v>
      </c>
      <c r="F106" s="1" t="s">
        <v>119</v>
      </c>
    </row>
    <row r="107" spans="1:6" x14ac:dyDescent="0.15">
      <c r="A107" s="1">
        <v>105</v>
      </c>
      <c r="B107" s="33">
        <v>44418.998680555502</v>
      </c>
      <c r="C107" s="1">
        <v>1</v>
      </c>
      <c r="E107" s="1" t="s">
        <v>237</v>
      </c>
      <c r="F107" s="1" t="s">
        <v>119</v>
      </c>
    </row>
    <row r="108" spans="1:6" x14ac:dyDescent="0.15">
      <c r="A108" s="1">
        <v>106</v>
      </c>
      <c r="B108" s="33">
        <v>44418.816944444399</v>
      </c>
      <c r="C108" s="1">
        <v>1</v>
      </c>
      <c r="E108" s="1" t="s">
        <v>238</v>
      </c>
      <c r="F108" s="1" t="s">
        <v>121</v>
      </c>
    </row>
    <row r="109" spans="1:6" x14ac:dyDescent="0.15">
      <c r="A109" s="1">
        <v>107</v>
      </c>
      <c r="B109" s="33">
        <v>44418.141805555497</v>
      </c>
      <c r="C109" s="1">
        <v>5</v>
      </c>
      <c r="E109" s="1" t="s">
        <v>239</v>
      </c>
      <c r="F109" s="1" t="s">
        <v>119</v>
      </c>
    </row>
    <row r="110" spans="1:6" x14ac:dyDescent="0.15">
      <c r="A110" s="1">
        <v>108</v>
      </c>
      <c r="B110" s="33">
        <v>44416.757615740702</v>
      </c>
      <c r="C110" s="1">
        <v>1</v>
      </c>
      <c r="E110" s="1" t="s">
        <v>240</v>
      </c>
      <c r="F110" s="1" t="s">
        <v>119</v>
      </c>
    </row>
    <row r="111" spans="1:6" x14ac:dyDescent="0.15">
      <c r="A111" s="1">
        <v>109</v>
      </c>
      <c r="B111" s="33">
        <v>44413.720520833303</v>
      </c>
      <c r="C111" s="1">
        <v>1</v>
      </c>
      <c r="E111" s="1" t="s">
        <v>241</v>
      </c>
      <c r="F111" s="1" t="s">
        <v>119</v>
      </c>
    </row>
    <row r="112" spans="1:6" x14ac:dyDescent="0.15">
      <c r="A112" s="1">
        <v>110</v>
      </c>
      <c r="B112" s="33">
        <v>44413.680833333303</v>
      </c>
      <c r="C112" s="1">
        <v>1</v>
      </c>
      <c r="E112" s="1" t="s">
        <v>242</v>
      </c>
      <c r="F112" s="1" t="s">
        <v>119</v>
      </c>
    </row>
    <row r="113" spans="1:6" x14ac:dyDescent="0.15">
      <c r="A113" s="1">
        <v>111</v>
      </c>
      <c r="B113" s="33">
        <v>44412.708171296297</v>
      </c>
      <c r="C113" s="1">
        <v>1</v>
      </c>
      <c r="E113" s="1" t="s">
        <v>243</v>
      </c>
      <c r="F113" s="1" t="s">
        <v>119</v>
      </c>
    </row>
    <row r="114" spans="1:6" x14ac:dyDescent="0.15">
      <c r="A114" s="1">
        <v>112</v>
      </c>
      <c r="B114" s="33">
        <v>44409.733634259203</v>
      </c>
      <c r="C114" s="1">
        <v>1</v>
      </c>
      <c r="E114" s="1" t="s">
        <v>244</v>
      </c>
      <c r="F114" s="1" t="s">
        <v>119</v>
      </c>
    </row>
    <row r="115" spans="1:6" x14ac:dyDescent="0.15">
      <c r="A115" s="1">
        <v>113</v>
      </c>
      <c r="B115" s="33">
        <v>44409.080243055498</v>
      </c>
      <c r="C115" s="1">
        <v>1</v>
      </c>
      <c r="E115" s="1" t="s">
        <v>245</v>
      </c>
      <c r="F115" s="1" t="s">
        <v>119</v>
      </c>
    </row>
    <row r="116" spans="1:6" x14ac:dyDescent="0.15">
      <c r="A116" s="1">
        <v>114</v>
      </c>
      <c r="B116" s="33">
        <v>44404.856307870301</v>
      </c>
      <c r="C116" s="1">
        <v>1</v>
      </c>
      <c r="E116" s="1" t="s">
        <v>246</v>
      </c>
      <c r="F116" s="1" t="s">
        <v>119</v>
      </c>
    </row>
    <row r="117" spans="1:6" x14ac:dyDescent="0.15">
      <c r="A117" s="1">
        <v>115</v>
      </c>
      <c r="B117" s="33">
        <v>44401.790891203702</v>
      </c>
      <c r="C117" s="1">
        <v>1</v>
      </c>
      <c r="E117" s="1" t="s">
        <v>247</v>
      </c>
      <c r="F117" s="1" t="s">
        <v>119</v>
      </c>
    </row>
    <row r="118" spans="1:6" x14ac:dyDescent="0.15">
      <c r="A118" s="1">
        <v>116</v>
      </c>
      <c r="B118" s="33">
        <v>44401.695810185098</v>
      </c>
      <c r="C118" s="1">
        <v>1</v>
      </c>
      <c r="E118" s="1" t="s">
        <v>248</v>
      </c>
      <c r="F118" s="1" t="s">
        <v>161</v>
      </c>
    </row>
    <row r="119" spans="1:6" x14ac:dyDescent="0.15">
      <c r="A119" s="1">
        <v>117</v>
      </c>
      <c r="B119" s="33">
        <v>44400.741898148102</v>
      </c>
      <c r="C119" s="1">
        <v>1</v>
      </c>
      <c r="E119" s="1" t="s">
        <v>249</v>
      </c>
      <c r="F119" s="1" t="s">
        <v>119</v>
      </c>
    </row>
    <row r="120" spans="1:6" x14ac:dyDescent="0.15">
      <c r="A120" s="1">
        <v>118</v>
      </c>
      <c r="B120" s="33">
        <v>44400.127071759198</v>
      </c>
      <c r="C120" s="1">
        <v>1</v>
      </c>
      <c r="E120" s="1" t="s">
        <v>250</v>
      </c>
      <c r="F120" s="1" t="s">
        <v>119</v>
      </c>
    </row>
    <row r="121" spans="1:6" x14ac:dyDescent="0.15">
      <c r="A121" s="1">
        <v>119</v>
      </c>
      <c r="B121" s="33">
        <v>44398.8188310185</v>
      </c>
      <c r="C121" s="1">
        <v>1</v>
      </c>
      <c r="E121" s="1" t="s">
        <v>251</v>
      </c>
      <c r="F121" s="1" t="s">
        <v>119</v>
      </c>
    </row>
    <row r="122" spans="1:6" x14ac:dyDescent="0.15">
      <c r="A122" s="1">
        <v>120</v>
      </c>
      <c r="B122" s="33">
        <v>44396.577349537001</v>
      </c>
      <c r="C122" s="1">
        <v>1</v>
      </c>
      <c r="E122" s="1" t="s">
        <v>252</v>
      </c>
      <c r="F122" s="1" t="s">
        <v>119</v>
      </c>
    </row>
    <row r="123" spans="1:6" x14ac:dyDescent="0.15">
      <c r="A123" s="1">
        <v>121</v>
      </c>
      <c r="B123" s="33">
        <v>44383.116770833301</v>
      </c>
      <c r="C123" s="1">
        <v>1</v>
      </c>
      <c r="E123" s="1" t="s">
        <v>253</v>
      </c>
      <c r="F123" s="1" t="s">
        <v>119</v>
      </c>
    </row>
    <row r="124" spans="1:6" x14ac:dyDescent="0.15">
      <c r="A124" s="1">
        <v>122</v>
      </c>
      <c r="B124" s="33">
        <v>44382.799664351798</v>
      </c>
      <c r="C124" s="1">
        <v>5</v>
      </c>
      <c r="E124" s="1" t="s">
        <v>254</v>
      </c>
      <c r="F124" s="1" t="s">
        <v>132</v>
      </c>
    </row>
    <row r="125" spans="1:6" x14ac:dyDescent="0.15">
      <c r="A125" s="1">
        <v>123</v>
      </c>
      <c r="B125" s="33">
        <v>44381.782372685098</v>
      </c>
      <c r="C125" s="1">
        <v>1</v>
      </c>
      <c r="E125" s="1" t="s">
        <v>255</v>
      </c>
      <c r="F125" s="1" t="s">
        <v>155</v>
      </c>
    </row>
    <row r="126" spans="1:6" x14ac:dyDescent="0.15">
      <c r="A126" s="1">
        <v>124</v>
      </c>
      <c r="B126" s="33">
        <v>44379.4089351851</v>
      </c>
      <c r="C126" s="1">
        <v>1</v>
      </c>
      <c r="E126" s="1" t="s">
        <v>256</v>
      </c>
      <c r="F126" s="1" t="s">
        <v>257</v>
      </c>
    </row>
    <row r="127" spans="1:6" x14ac:dyDescent="0.15">
      <c r="A127" s="1">
        <v>125</v>
      </c>
      <c r="B127" s="33">
        <v>44368.290763888799</v>
      </c>
      <c r="C127" s="1">
        <v>1</v>
      </c>
      <c r="E127" s="1" t="s">
        <v>258</v>
      </c>
      <c r="F127" s="1" t="s">
        <v>257</v>
      </c>
    </row>
    <row r="128" spans="1:6" x14ac:dyDescent="0.15">
      <c r="A128" s="1">
        <v>126</v>
      </c>
      <c r="B128" s="33">
        <v>44365.611493055498</v>
      </c>
      <c r="C128" s="1">
        <v>1</v>
      </c>
      <c r="E128" s="1" t="s">
        <v>259</v>
      </c>
      <c r="F128" s="1" t="s">
        <v>119</v>
      </c>
    </row>
    <row r="129" spans="1:6" x14ac:dyDescent="0.15">
      <c r="A129" s="1">
        <v>127</v>
      </c>
      <c r="B129" s="33">
        <v>44362.236898148098</v>
      </c>
      <c r="C129" s="1">
        <v>5</v>
      </c>
      <c r="E129" s="1" t="s">
        <v>260</v>
      </c>
      <c r="F129" s="1" t="s">
        <v>257</v>
      </c>
    </row>
    <row r="130" spans="1:6" x14ac:dyDescent="0.15">
      <c r="A130" s="1">
        <v>128</v>
      </c>
      <c r="B130" s="33">
        <v>44355.006944444402</v>
      </c>
      <c r="C130" s="1">
        <v>1</v>
      </c>
      <c r="E130" s="1" t="s">
        <v>261</v>
      </c>
      <c r="F130" s="1" t="s">
        <v>119</v>
      </c>
    </row>
    <row r="131" spans="1:6" x14ac:dyDescent="0.15">
      <c r="A131" s="1">
        <v>129</v>
      </c>
      <c r="B131" s="33">
        <v>44351.685856481403</v>
      </c>
      <c r="C131" s="1">
        <v>5</v>
      </c>
      <c r="E131" s="1" t="s">
        <v>262</v>
      </c>
      <c r="F131" s="1" t="s">
        <v>121</v>
      </c>
    </row>
    <row r="132" spans="1:6" x14ac:dyDescent="0.15">
      <c r="A132" s="1">
        <v>130</v>
      </c>
      <c r="B132" s="33">
        <v>44349.831759259199</v>
      </c>
      <c r="C132" s="1">
        <v>1</v>
      </c>
      <c r="E132" s="1" t="s">
        <v>263</v>
      </c>
      <c r="F132" s="1" t="s">
        <v>119</v>
      </c>
    </row>
    <row r="133" spans="1:6" x14ac:dyDescent="0.15">
      <c r="A133" s="1">
        <v>131</v>
      </c>
      <c r="B133" s="33">
        <v>44340.613506944399</v>
      </c>
      <c r="C133" s="1">
        <v>1</v>
      </c>
      <c r="E133" s="1" t="s">
        <v>264</v>
      </c>
      <c r="F133" s="1" t="s">
        <v>119</v>
      </c>
    </row>
    <row r="134" spans="1:6" x14ac:dyDescent="0.15">
      <c r="A134" s="1">
        <v>132</v>
      </c>
      <c r="B134" s="33">
        <v>44336.6382407407</v>
      </c>
      <c r="C134" s="1">
        <v>2</v>
      </c>
      <c r="E134" s="1" t="s">
        <v>265</v>
      </c>
      <c r="F134" s="1" t="s">
        <v>119</v>
      </c>
    </row>
    <row r="135" spans="1:6" x14ac:dyDescent="0.15">
      <c r="A135" s="1">
        <v>133</v>
      </c>
      <c r="B135" s="33">
        <v>44328.948206018496</v>
      </c>
      <c r="C135" s="1">
        <v>5</v>
      </c>
      <c r="E135" s="1" t="s">
        <v>266</v>
      </c>
      <c r="F135" s="1" t="s">
        <v>119</v>
      </c>
    </row>
    <row r="136" spans="1:6" x14ac:dyDescent="0.15">
      <c r="A136" s="1">
        <v>134</v>
      </c>
      <c r="B136" s="33">
        <v>44328.8008217592</v>
      </c>
      <c r="C136" s="1">
        <v>1</v>
      </c>
      <c r="E136" s="1" t="s">
        <v>267</v>
      </c>
      <c r="F136" s="1" t="s">
        <v>119</v>
      </c>
    </row>
    <row r="137" spans="1:6" x14ac:dyDescent="0.15">
      <c r="A137" s="1">
        <v>135</v>
      </c>
      <c r="B137" s="33">
        <v>44326.907870370298</v>
      </c>
      <c r="C137" s="1">
        <v>2</v>
      </c>
      <c r="E137" s="1" t="s">
        <v>268</v>
      </c>
      <c r="F137" s="1" t="s">
        <v>132</v>
      </c>
    </row>
    <row r="138" spans="1:6" x14ac:dyDescent="0.15">
      <c r="A138" s="1">
        <v>136</v>
      </c>
      <c r="B138" s="33">
        <v>44326.815682870299</v>
      </c>
      <c r="C138" s="1">
        <v>5</v>
      </c>
      <c r="E138" s="1" t="s">
        <v>269</v>
      </c>
      <c r="F138" s="1" t="s">
        <v>119</v>
      </c>
    </row>
    <row r="139" spans="1:6" x14ac:dyDescent="0.15">
      <c r="A139" s="1">
        <v>137</v>
      </c>
      <c r="B139" s="33">
        <v>44320.688391203701</v>
      </c>
      <c r="C139" s="1">
        <v>1</v>
      </c>
      <c r="E139" s="1" t="s">
        <v>270</v>
      </c>
      <c r="F139" s="1" t="s">
        <v>121</v>
      </c>
    </row>
    <row r="140" spans="1:6" x14ac:dyDescent="0.15">
      <c r="A140" s="1">
        <v>138</v>
      </c>
      <c r="B140" s="33">
        <v>44319.7134837962</v>
      </c>
      <c r="C140" s="1">
        <v>1</v>
      </c>
      <c r="E140" s="1" t="s">
        <v>271</v>
      </c>
      <c r="F140" s="1" t="s">
        <v>119</v>
      </c>
    </row>
    <row r="141" spans="1:6" x14ac:dyDescent="0.15">
      <c r="A141" s="1">
        <v>139</v>
      </c>
      <c r="B141" s="33">
        <v>44317.662361111099</v>
      </c>
      <c r="C141" s="1">
        <v>1</v>
      </c>
      <c r="E141" s="1" t="s">
        <v>272</v>
      </c>
      <c r="F141" s="1" t="s">
        <v>146</v>
      </c>
    </row>
    <row r="142" spans="1:6" x14ac:dyDescent="0.15">
      <c r="A142" s="1">
        <v>140</v>
      </c>
      <c r="B142" s="33">
        <v>44309.922303240703</v>
      </c>
      <c r="C142" s="1">
        <v>1</v>
      </c>
      <c r="E142" s="1" t="s">
        <v>273</v>
      </c>
      <c r="F142" s="1" t="s">
        <v>119</v>
      </c>
    </row>
    <row r="143" spans="1:6" x14ac:dyDescent="0.15">
      <c r="A143" s="1">
        <v>141</v>
      </c>
      <c r="B143" s="33">
        <v>44309.705231481399</v>
      </c>
      <c r="C143" s="1">
        <v>5</v>
      </c>
      <c r="E143" s="1" t="s">
        <v>274</v>
      </c>
      <c r="F143" s="1" t="s">
        <v>119</v>
      </c>
    </row>
    <row r="144" spans="1:6" x14ac:dyDescent="0.15">
      <c r="A144" s="1">
        <v>142</v>
      </c>
      <c r="B144" s="33">
        <v>44306.782210648104</v>
      </c>
      <c r="C144" s="1">
        <v>1</v>
      </c>
      <c r="E144" s="1" t="s">
        <v>275</v>
      </c>
      <c r="F144" s="1" t="s">
        <v>119</v>
      </c>
    </row>
    <row r="145" spans="1:6" x14ac:dyDescent="0.15">
      <c r="A145" s="1">
        <v>143</v>
      </c>
      <c r="B145" s="33">
        <v>44306.642777777699</v>
      </c>
      <c r="C145" s="1">
        <v>1</v>
      </c>
      <c r="E145" s="1" t="s">
        <v>276</v>
      </c>
      <c r="F145" s="1" t="s">
        <v>119</v>
      </c>
    </row>
    <row r="146" spans="1:6" x14ac:dyDescent="0.15">
      <c r="A146" s="1">
        <v>144</v>
      </c>
      <c r="B146" s="33">
        <v>44301.292835648099</v>
      </c>
      <c r="C146" s="1">
        <v>1</v>
      </c>
      <c r="E146" s="1" t="s">
        <v>277</v>
      </c>
      <c r="F146" s="1" t="s">
        <v>119</v>
      </c>
    </row>
    <row r="147" spans="1:6" x14ac:dyDescent="0.15">
      <c r="A147" s="1">
        <v>145</v>
      </c>
      <c r="B147" s="33">
        <v>44300.461041666596</v>
      </c>
      <c r="C147" s="1">
        <v>1</v>
      </c>
      <c r="E147" s="1" t="s">
        <v>278</v>
      </c>
      <c r="F147" s="1" t="s">
        <v>119</v>
      </c>
    </row>
    <row r="148" spans="1:6" x14ac:dyDescent="0.15">
      <c r="A148" s="1">
        <v>146</v>
      </c>
      <c r="B148" s="33">
        <v>44299.669930555501</v>
      </c>
      <c r="C148" s="1">
        <v>1</v>
      </c>
      <c r="E148" s="1" t="s">
        <v>279</v>
      </c>
      <c r="F148" s="1" t="s">
        <v>119</v>
      </c>
    </row>
    <row r="149" spans="1:6" x14ac:dyDescent="0.15">
      <c r="A149" s="1">
        <v>147</v>
      </c>
      <c r="B149" s="33">
        <v>44294.830150462898</v>
      </c>
      <c r="C149" s="1">
        <v>1</v>
      </c>
      <c r="E149" s="1" t="s">
        <v>280</v>
      </c>
      <c r="F149" s="1" t="s">
        <v>119</v>
      </c>
    </row>
    <row r="150" spans="1:6" x14ac:dyDescent="0.15">
      <c r="A150" s="1">
        <v>148</v>
      </c>
      <c r="B150" s="33">
        <v>44293.003217592501</v>
      </c>
      <c r="C150" s="1">
        <v>1</v>
      </c>
      <c r="E150" s="1" t="s">
        <v>281</v>
      </c>
      <c r="F150" s="1" t="s">
        <v>119</v>
      </c>
    </row>
    <row r="151" spans="1:6" x14ac:dyDescent="0.15">
      <c r="A151" s="1">
        <v>149</v>
      </c>
      <c r="B151" s="33">
        <v>44291.883587962897</v>
      </c>
      <c r="C151" s="1">
        <v>1</v>
      </c>
      <c r="E151" s="1" t="s">
        <v>282</v>
      </c>
      <c r="F151" s="1" t="s">
        <v>119</v>
      </c>
    </row>
    <row r="152" spans="1:6" x14ac:dyDescent="0.15">
      <c r="A152" s="1">
        <v>150</v>
      </c>
      <c r="B152" s="33">
        <v>44288.866585648102</v>
      </c>
      <c r="C152" s="1">
        <v>2</v>
      </c>
      <c r="E152" s="1" t="s">
        <v>283</v>
      </c>
      <c r="F152" s="1" t="s">
        <v>149</v>
      </c>
    </row>
    <row r="153" spans="1:6" x14ac:dyDescent="0.15">
      <c r="A153" s="1">
        <v>151</v>
      </c>
      <c r="B153" s="33">
        <v>44284.429097222201</v>
      </c>
      <c r="C153" s="1">
        <v>1</v>
      </c>
      <c r="E153" s="1" t="s">
        <v>284</v>
      </c>
      <c r="F153" s="1" t="s">
        <v>132</v>
      </c>
    </row>
    <row r="154" spans="1:6" x14ac:dyDescent="0.15">
      <c r="A154" s="1">
        <v>152</v>
      </c>
      <c r="B154" s="33">
        <v>44280.000671296199</v>
      </c>
      <c r="C154" s="1">
        <v>1</v>
      </c>
      <c r="E154" s="1" t="s">
        <v>285</v>
      </c>
      <c r="F154" s="1" t="s">
        <v>119</v>
      </c>
    </row>
    <row r="155" spans="1:6" x14ac:dyDescent="0.15">
      <c r="A155" s="1">
        <v>153</v>
      </c>
      <c r="B155" s="33">
        <v>44279.8653009259</v>
      </c>
      <c r="C155" s="1">
        <v>1</v>
      </c>
      <c r="E155" s="1" t="s">
        <v>286</v>
      </c>
      <c r="F155" s="1" t="s">
        <v>132</v>
      </c>
    </row>
    <row r="156" spans="1:6" x14ac:dyDescent="0.15">
      <c r="A156" s="1">
        <v>154</v>
      </c>
      <c r="B156" s="33">
        <v>44279.818298611099</v>
      </c>
      <c r="C156" s="1">
        <v>1</v>
      </c>
      <c r="E156" s="1" t="s">
        <v>287</v>
      </c>
      <c r="F156" s="1" t="s">
        <v>119</v>
      </c>
    </row>
    <row r="157" spans="1:6" x14ac:dyDescent="0.15">
      <c r="A157" s="1">
        <v>155</v>
      </c>
      <c r="B157" s="33">
        <v>44278.023101851802</v>
      </c>
      <c r="C157" s="1">
        <v>5</v>
      </c>
      <c r="E157" s="1" t="s">
        <v>288</v>
      </c>
      <c r="F157" s="1" t="s">
        <v>119</v>
      </c>
    </row>
    <row r="158" spans="1:6" x14ac:dyDescent="0.15">
      <c r="A158" s="1">
        <v>156</v>
      </c>
      <c r="B158" s="33">
        <v>44275.701655092496</v>
      </c>
      <c r="C158" s="1">
        <v>1</v>
      </c>
      <c r="E158" s="1" t="s">
        <v>289</v>
      </c>
      <c r="F158" s="1" t="s">
        <v>119</v>
      </c>
    </row>
    <row r="159" spans="1:6" x14ac:dyDescent="0.15">
      <c r="A159" s="1">
        <v>157</v>
      </c>
      <c r="B159" s="33">
        <v>44274.594224537002</v>
      </c>
      <c r="C159" s="1">
        <v>1</v>
      </c>
      <c r="E159" s="1" t="s">
        <v>290</v>
      </c>
      <c r="F159" s="1" t="s">
        <v>119</v>
      </c>
    </row>
    <row r="160" spans="1:6" x14ac:dyDescent="0.15">
      <c r="A160" s="1">
        <v>158</v>
      </c>
      <c r="B160" s="33">
        <v>44273.737268518496</v>
      </c>
      <c r="C160" s="1">
        <v>1</v>
      </c>
      <c r="E160" s="1" t="s">
        <v>291</v>
      </c>
      <c r="F160" s="1" t="s">
        <v>292</v>
      </c>
    </row>
    <row r="161" spans="1:6" x14ac:dyDescent="0.15">
      <c r="A161" s="1">
        <v>159</v>
      </c>
      <c r="B161" s="33">
        <v>44269.047361111101</v>
      </c>
      <c r="C161" s="1">
        <v>1</v>
      </c>
      <c r="E161" s="1" t="s">
        <v>293</v>
      </c>
      <c r="F161" s="1" t="s">
        <v>119</v>
      </c>
    </row>
    <row r="162" spans="1:6" x14ac:dyDescent="0.15">
      <c r="A162" s="1">
        <v>160</v>
      </c>
      <c r="B162" s="33">
        <v>44266.611550925903</v>
      </c>
      <c r="C162" s="1">
        <v>1</v>
      </c>
      <c r="E162" s="1" t="s">
        <v>294</v>
      </c>
      <c r="F162" s="1" t="s">
        <v>121</v>
      </c>
    </row>
    <row r="163" spans="1:6" x14ac:dyDescent="0.15">
      <c r="A163" s="1">
        <v>161</v>
      </c>
      <c r="B163" s="33">
        <v>44262.7190625</v>
      </c>
      <c r="C163" s="1">
        <v>1</v>
      </c>
      <c r="E163" s="1" t="s">
        <v>295</v>
      </c>
      <c r="F163" s="1" t="s">
        <v>121</v>
      </c>
    </row>
    <row r="164" spans="1:6" x14ac:dyDescent="0.15">
      <c r="A164" s="1">
        <v>162</v>
      </c>
      <c r="B164" s="33">
        <v>44262.288171296299</v>
      </c>
      <c r="C164" s="1">
        <v>1</v>
      </c>
      <c r="E164" s="1" t="s">
        <v>296</v>
      </c>
      <c r="F164" s="1" t="s">
        <v>119</v>
      </c>
    </row>
    <row r="165" spans="1:6" x14ac:dyDescent="0.15">
      <c r="A165" s="1">
        <v>163</v>
      </c>
      <c r="B165" s="33">
        <v>44261.698067129597</v>
      </c>
      <c r="C165" s="1">
        <v>1</v>
      </c>
      <c r="E165" s="1" t="s">
        <v>297</v>
      </c>
      <c r="F165" s="1" t="s">
        <v>119</v>
      </c>
    </row>
    <row r="166" spans="1:6" x14ac:dyDescent="0.15">
      <c r="A166" s="1">
        <v>164</v>
      </c>
      <c r="B166" s="33">
        <v>44261.5203819444</v>
      </c>
      <c r="C166" s="1">
        <v>1</v>
      </c>
      <c r="E166" s="1" t="s">
        <v>298</v>
      </c>
      <c r="F166" s="1" t="s">
        <v>132</v>
      </c>
    </row>
    <row r="167" spans="1:6" x14ac:dyDescent="0.15">
      <c r="A167" s="1">
        <v>165</v>
      </c>
      <c r="B167" s="33">
        <v>44261.039629629602</v>
      </c>
      <c r="C167" s="1">
        <v>1</v>
      </c>
      <c r="E167" s="1" t="s">
        <v>299</v>
      </c>
      <c r="F167" s="1" t="s">
        <v>119</v>
      </c>
    </row>
    <row r="168" spans="1:6" x14ac:dyDescent="0.15">
      <c r="A168" s="1">
        <v>166</v>
      </c>
      <c r="B168" s="33">
        <v>44258.759085648097</v>
      </c>
      <c r="C168" s="1">
        <v>1</v>
      </c>
      <c r="E168" s="1" t="s">
        <v>300</v>
      </c>
      <c r="F168" s="1" t="s">
        <v>119</v>
      </c>
    </row>
    <row r="169" spans="1:6" x14ac:dyDescent="0.15">
      <c r="A169" s="1">
        <v>167</v>
      </c>
      <c r="B169" s="33">
        <v>44253.011701388801</v>
      </c>
      <c r="C169" s="1">
        <v>1</v>
      </c>
      <c r="E169" s="1" t="s">
        <v>301</v>
      </c>
      <c r="F169" s="1" t="s">
        <v>119</v>
      </c>
    </row>
    <row r="170" spans="1:6" x14ac:dyDescent="0.15">
      <c r="A170" s="1">
        <v>168</v>
      </c>
      <c r="B170" s="33">
        <v>44252.489722222199</v>
      </c>
      <c r="C170" s="1">
        <v>1</v>
      </c>
      <c r="E170" s="1" t="s">
        <v>302</v>
      </c>
      <c r="F170" s="1" t="s">
        <v>132</v>
      </c>
    </row>
    <row r="171" spans="1:6" x14ac:dyDescent="0.15">
      <c r="A171" s="1">
        <v>169</v>
      </c>
      <c r="B171" s="33">
        <v>44251.368182870297</v>
      </c>
      <c r="C171" s="1">
        <v>5</v>
      </c>
      <c r="E171" s="1" t="s">
        <v>303</v>
      </c>
      <c r="F171" s="1" t="s">
        <v>304</v>
      </c>
    </row>
    <row r="172" spans="1:6" x14ac:dyDescent="0.15">
      <c r="A172" s="1">
        <v>170</v>
      </c>
      <c r="B172" s="33">
        <v>44247.700659722199</v>
      </c>
      <c r="C172" s="1">
        <v>1</v>
      </c>
      <c r="E172" s="1" t="s">
        <v>305</v>
      </c>
      <c r="F172" s="1" t="s">
        <v>146</v>
      </c>
    </row>
    <row r="173" spans="1:6" x14ac:dyDescent="0.15">
      <c r="A173" s="1">
        <v>171</v>
      </c>
      <c r="B173" s="33">
        <v>44241.551331018498</v>
      </c>
      <c r="C173" s="1">
        <v>1</v>
      </c>
      <c r="E173" s="1" t="s">
        <v>306</v>
      </c>
      <c r="F173" s="1" t="s">
        <v>121</v>
      </c>
    </row>
    <row r="174" spans="1:6" x14ac:dyDescent="0.15">
      <c r="A174" s="1">
        <v>172</v>
      </c>
      <c r="B174" s="33">
        <v>44241.136840277701</v>
      </c>
      <c r="C174" s="1">
        <v>1</v>
      </c>
      <c r="E174" s="1" t="s">
        <v>307</v>
      </c>
      <c r="F174" s="1" t="s">
        <v>119</v>
      </c>
    </row>
    <row r="175" spans="1:6" x14ac:dyDescent="0.15">
      <c r="A175" s="1">
        <v>173</v>
      </c>
      <c r="B175" s="33">
        <v>44240.923599537004</v>
      </c>
      <c r="C175" s="1">
        <v>1</v>
      </c>
      <c r="E175" s="1" t="s">
        <v>308</v>
      </c>
      <c r="F175" s="1" t="s">
        <v>119</v>
      </c>
    </row>
    <row r="176" spans="1:6" x14ac:dyDescent="0.15">
      <c r="A176" s="1">
        <v>174</v>
      </c>
      <c r="B176" s="33">
        <v>44238.3771874999</v>
      </c>
      <c r="C176" s="1">
        <v>1</v>
      </c>
      <c r="E176" s="1" t="s">
        <v>309</v>
      </c>
      <c r="F176" s="1" t="s">
        <v>132</v>
      </c>
    </row>
    <row r="177" spans="1:6" x14ac:dyDescent="0.15">
      <c r="A177" s="1">
        <v>175</v>
      </c>
      <c r="B177" s="33">
        <v>44236.748043981403</v>
      </c>
      <c r="C177" s="1">
        <v>1</v>
      </c>
      <c r="E177" s="1" t="s">
        <v>310</v>
      </c>
      <c r="F177" s="1" t="s">
        <v>146</v>
      </c>
    </row>
    <row r="178" spans="1:6" x14ac:dyDescent="0.15">
      <c r="A178" s="1">
        <v>176</v>
      </c>
      <c r="B178" s="33">
        <v>44236.615636574003</v>
      </c>
      <c r="C178" s="1">
        <v>1</v>
      </c>
      <c r="E178" s="1" t="s">
        <v>311</v>
      </c>
      <c r="F178" s="1" t="s">
        <v>119</v>
      </c>
    </row>
    <row r="179" spans="1:6" x14ac:dyDescent="0.15">
      <c r="A179" s="1">
        <v>177</v>
      </c>
      <c r="B179" s="33">
        <v>44236.331087962899</v>
      </c>
      <c r="C179" s="1">
        <v>5</v>
      </c>
      <c r="E179" s="1" t="s">
        <v>312</v>
      </c>
      <c r="F179" s="1" t="s">
        <v>119</v>
      </c>
    </row>
    <row r="180" spans="1:6" x14ac:dyDescent="0.15">
      <c r="A180" s="1">
        <v>178</v>
      </c>
      <c r="B180" s="33">
        <v>44232.056793981399</v>
      </c>
      <c r="C180" s="1">
        <v>5</v>
      </c>
      <c r="E180" s="1" t="s">
        <v>313</v>
      </c>
      <c r="F180" s="1" t="s">
        <v>119</v>
      </c>
    </row>
    <row r="181" spans="1:6" x14ac:dyDescent="0.15">
      <c r="A181" s="1">
        <v>179</v>
      </c>
      <c r="B181" s="33">
        <v>44224.701030092503</v>
      </c>
      <c r="C181" s="1">
        <v>1</v>
      </c>
      <c r="E181" s="1" t="s">
        <v>314</v>
      </c>
      <c r="F181" s="1" t="s">
        <v>119</v>
      </c>
    </row>
    <row r="182" spans="1:6" x14ac:dyDescent="0.15">
      <c r="A182" s="1">
        <v>180</v>
      </c>
      <c r="B182" s="33">
        <v>44224.375115740702</v>
      </c>
      <c r="C182" s="1">
        <v>1</v>
      </c>
      <c r="E182" s="1" t="s">
        <v>315</v>
      </c>
      <c r="F182" s="1" t="s">
        <v>144</v>
      </c>
    </row>
    <row r="183" spans="1:6" x14ac:dyDescent="0.15">
      <c r="A183" s="1">
        <v>181</v>
      </c>
      <c r="B183" s="33">
        <v>44222.872002314798</v>
      </c>
      <c r="C183" s="1">
        <v>1</v>
      </c>
      <c r="E183" s="1" t="s">
        <v>316</v>
      </c>
      <c r="F183" s="1" t="s">
        <v>119</v>
      </c>
    </row>
    <row r="184" spans="1:6" x14ac:dyDescent="0.15">
      <c r="A184" s="1">
        <v>182</v>
      </c>
      <c r="B184" s="33">
        <v>44236.6377893518</v>
      </c>
      <c r="C184" s="1">
        <v>1</v>
      </c>
      <c r="E184" s="1" t="s">
        <v>317</v>
      </c>
      <c r="F184" s="1" t="s">
        <v>132</v>
      </c>
    </row>
    <row r="185" spans="1:6" x14ac:dyDescent="0.15">
      <c r="A185" s="1">
        <v>183</v>
      </c>
      <c r="B185" s="33">
        <v>44221.350902777704</v>
      </c>
      <c r="C185" s="1">
        <v>1</v>
      </c>
      <c r="E185" s="1" t="s">
        <v>318</v>
      </c>
      <c r="F185" s="1" t="s">
        <v>132</v>
      </c>
    </row>
    <row r="186" spans="1:6" x14ac:dyDescent="0.15">
      <c r="A186" s="1">
        <v>184</v>
      </c>
      <c r="B186" s="33">
        <v>44215.907453703701</v>
      </c>
      <c r="C186" s="1">
        <v>1</v>
      </c>
      <c r="E186" s="1" t="s">
        <v>319</v>
      </c>
      <c r="F186" s="1" t="s">
        <v>119</v>
      </c>
    </row>
    <row r="187" spans="1:6" x14ac:dyDescent="0.15">
      <c r="A187" s="1">
        <v>185</v>
      </c>
      <c r="B187" s="33">
        <v>44211.818055555501</v>
      </c>
      <c r="C187" s="1">
        <v>1</v>
      </c>
      <c r="E187" s="1" t="s">
        <v>320</v>
      </c>
      <c r="F187" s="1" t="s">
        <v>119</v>
      </c>
    </row>
    <row r="188" spans="1:6" x14ac:dyDescent="0.15">
      <c r="A188" s="1">
        <v>186</v>
      </c>
      <c r="B188" s="33">
        <v>44211.052534722199</v>
      </c>
      <c r="C188" s="1">
        <v>1</v>
      </c>
      <c r="E188" s="1" t="s">
        <v>321</v>
      </c>
      <c r="F188" s="1" t="s">
        <v>119</v>
      </c>
    </row>
    <row r="189" spans="1:6" x14ac:dyDescent="0.15">
      <c r="A189" s="1">
        <v>187</v>
      </c>
      <c r="B189" s="33">
        <v>44205.856562499997</v>
      </c>
      <c r="C189" s="1">
        <v>1</v>
      </c>
      <c r="E189" s="1" t="s">
        <v>322</v>
      </c>
      <c r="F189" s="1" t="s">
        <v>323</v>
      </c>
    </row>
    <row r="190" spans="1:6" x14ac:dyDescent="0.15">
      <c r="A190" s="1">
        <v>188</v>
      </c>
      <c r="B190" s="33">
        <v>44204.610625000001</v>
      </c>
      <c r="C190" s="1">
        <v>1</v>
      </c>
      <c r="E190" s="1" t="s">
        <v>324</v>
      </c>
      <c r="F190" s="1" t="s">
        <v>132</v>
      </c>
    </row>
    <row r="191" spans="1:6" x14ac:dyDescent="0.15">
      <c r="A191" s="1">
        <v>189</v>
      </c>
      <c r="B191" s="33">
        <v>44204.1898726851</v>
      </c>
      <c r="C191" s="1">
        <v>1</v>
      </c>
      <c r="E191" s="1" t="s">
        <v>325</v>
      </c>
      <c r="F191" s="1" t="s">
        <v>119</v>
      </c>
    </row>
    <row r="192" spans="1:6" x14ac:dyDescent="0.15">
      <c r="A192" s="1">
        <v>190</v>
      </c>
      <c r="B192" s="33">
        <v>44203.710960648103</v>
      </c>
      <c r="C192" s="1">
        <v>1</v>
      </c>
      <c r="E192" s="1" t="s">
        <v>326</v>
      </c>
      <c r="F192" s="1" t="s">
        <v>119</v>
      </c>
    </row>
    <row r="193" spans="1:6" x14ac:dyDescent="0.15">
      <c r="A193" s="1">
        <v>191</v>
      </c>
      <c r="B193" s="33">
        <v>44202.155694444402</v>
      </c>
      <c r="C193" s="1">
        <v>1</v>
      </c>
      <c r="E193" s="1" t="s">
        <v>327</v>
      </c>
      <c r="F193" s="1" t="s">
        <v>119</v>
      </c>
    </row>
    <row r="194" spans="1:6" x14ac:dyDescent="0.15">
      <c r="A194" s="1">
        <v>192</v>
      </c>
      <c r="B194" s="33">
        <v>44200.947569444397</v>
      </c>
      <c r="C194" s="1">
        <v>1</v>
      </c>
      <c r="E194" s="1" t="s">
        <v>328</v>
      </c>
      <c r="F194" s="1" t="s">
        <v>119</v>
      </c>
    </row>
    <row r="195" spans="1:6" x14ac:dyDescent="0.15">
      <c r="A195" s="1">
        <v>193</v>
      </c>
      <c r="B195" s="33">
        <v>44194.045451388803</v>
      </c>
      <c r="C195" s="1">
        <v>1</v>
      </c>
      <c r="E195" s="1" t="s">
        <v>329</v>
      </c>
      <c r="F195" s="1" t="s">
        <v>119</v>
      </c>
    </row>
    <row r="196" spans="1:6" x14ac:dyDescent="0.15">
      <c r="A196" s="1">
        <v>194</v>
      </c>
      <c r="B196" s="33">
        <v>44193.106550925899</v>
      </c>
      <c r="C196" s="1">
        <v>1</v>
      </c>
      <c r="E196" s="1" t="s">
        <v>330</v>
      </c>
      <c r="F196" s="1" t="s">
        <v>119</v>
      </c>
    </row>
    <row r="197" spans="1:6" x14ac:dyDescent="0.15">
      <c r="A197" s="1">
        <v>195</v>
      </c>
      <c r="B197" s="33">
        <v>44192.616747685097</v>
      </c>
      <c r="C197" s="1">
        <v>5</v>
      </c>
      <c r="E197" s="1" t="s">
        <v>331</v>
      </c>
      <c r="F197" s="1" t="s">
        <v>119</v>
      </c>
    </row>
    <row r="198" spans="1:6" x14ac:dyDescent="0.15">
      <c r="A198" s="1">
        <v>196</v>
      </c>
      <c r="B198" s="33">
        <v>44190.445949073997</v>
      </c>
      <c r="C198" s="1">
        <v>3</v>
      </c>
      <c r="E198" s="1" t="s">
        <v>332</v>
      </c>
      <c r="F198" s="1" t="s">
        <v>257</v>
      </c>
    </row>
    <row r="199" spans="1:6" x14ac:dyDescent="0.15">
      <c r="A199" s="1">
        <v>197</v>
      </c>
      <c r="B199" s="33">
        <v>44189.185543981403</v>
      </c>
      <c r="C199" s="1">
        <v>1</v>
      </c>
      <c r="E199" s="1" t="s">
        <v>333</v>
      </c>
      <c r="F199" s="1" t="s">
        <v>334</v>
      </c>
    </row>
    <row r="200" spans="1:6" x14ac:dyDescent="0.15">
      <c r="A200" s="1">
        <v>198</v>
      </c>
      <c r="B200" s="33">
        <v>44189.0315625</v>
      </c>
      <c r="C200" s="1">
        <v>1</v>
      </c>
      <c r="E200" s="1" t="s">
        <v>335</v>
      </c>
      <c r="F200" s="1" t="s">
        <v>119</v>
      </c>
    </row>
    <row r="201" spans="1:6" x14ac:dyDescent="0.15">
      <c r="A201" s="1">
        <v>199</v>
      </c>
      <c r="B201" s="33">
        <v>44188.852106481398</v>
      </c>
      <c r="C201" s="1">
        <v>5</v>
      </c>
      <c r="E201" s="1" t="s">
        <v>336</v>
      </c>
      <c r="F201" s="1" t="s">
        <v>121</v>
      </c>
    </row>
    <row r="202" spans="1:6" x14ac:dyDescent="0.15">
      <c r="A202" s="1">
        <v>200</v>
      </c>
      <c r="B202" s="33">
        <v>44187.1869560185</v>
      </c>
      <c r="C202" s="1">
        <v>1</v>
      </c>
      <c r="E202" s="1" t="s">
        <v>337</v>
      </c>
      <c r="F202" s="1" t="s">
        <v>119</v>
      </c>
    </row>
    <row r="203" spans="1:6" x14ac:dyDescent="0.15">
      <c r="A203" s="1">
        <v>201</v>
      </c>
      <c r="B203" s="33">
        <v>44187.133298611101</v>
      </c>
      <c r="C203" s="1">
        <v>1</v>
      </c>
      <c r="E203" s="1" t="s">
        <v>338</v>
      </c>
      <c r="F203" s="1" t="s">
        <v>119</v>
      </c>
    </row>
    <row r="204" spans="1:6" x14ac:dyDescent="0.15">
      <c r="A204" s="1">
        <v>202</v>
      </c>
      <c r="B204" s="33">
        <v>44183.362395833297</v>
      </c>
      <c r="C204" s="1">
        <v>5</v>
      </c>
      <c r="E204" s="1" t="s">
        <v>339</v>
      </c>
      <c r="F204" s="1" t="s">
        <v>119</v>
      </c>
    </row>
    <row r="205" spans="1:6" x14ac:dyDescent="0.15">
      <c r="A205" s="1">
        <v>203</v>
      </c>
      <c r="B205" s="33">
        <v>44180.320763888798</v>
      </c>
      <c r="C205" s="1">
        <v>1</v>
      </c>
      <c r="E205" s="1" t="s">
        <v>340</v>
      </c>
      <c r="F205" s="1" t="s">
        <v>119</v>
      </c>
    </row>
    <row r="206" spans="1:6" x14ac:dyDescent="0.15">
      <c r="A206" s="1">
        <v>204</v>
      </c>
      <c r="B206" s="33">
        <v>44178.821689814802</v>
      </c>
      <c r="C206" s="1">
        <v>1</v>
      </c>
      <c r="E206" s="1" t="s">
        <v>341</v>
      </c>
      <c r="F206" s="1" t="s">
        <v>119</v>
      </c>
    </row>
    <row r="207" spans="1:6" x14ac:dyDescent="0.15">
      <c r="A207" s="1">
        <v>205</v>
      </c>
      <c r="B207" s="33">
        <v>44178.615821759202</v>
      </c>
      <c r="C207" s="1">
        <v>2</v>
      </c>
      <c r="E207" s="1" t="s">
        <v>342</v>
      </c>
      <c r="F207" s="1" t="s">
        <v>121</v>
      </c>
    </row>
    <row r="208" spans="1:6" x14ac:dyDescent="0.15">
      <c r="A208" s="1">
        <v>206</v>
      </c>
      <c r="B208" s="33">
        <v>44177.687870370297</v>
      </c>
      <c r="C208" s="1">
        <v>1</v>
      </c>
      <c r="E208" s="1" t="s">
        <v>343</v>
      </c>
      <c r="F208" s="1" t="s">
        <v>119</v>
      </c>
    </row>
    <row r="209" spans="1:6" x14ac:dyDescent="0.15">
      <c r="A209" s="1">
        <v>207</v>
      </c>
      <c r="B209" s="33">
        <v>44176.974027777702</v>
      </c>
      <c r="C209" s="1">
        <v>1</v>
      </c>
      <c r="E209" s="1" t="s">
        <v>344</v>
      </c>
      <c r="F209" s="1" t="s">
        <v>119</v>
      </c>
    </row>
    <row r="210" spans="1:6" x14ac:dyDescent="0.15">
      <c r="A210" s="1">
        <v>208</v>
      </c>
      <c r="B210" s="33">
        <v>44176.211759259197</v>
      </c>
      <c r="C210" s="1">
        <v>1</v>
      </c>
      <c r="E210" s="1" t="s">
        <v>345</v>
      </c>
      <c r="F210" s="1" t="s">
        <v>334</v>
      </c>
    </row>
    <row r="211" spans="1:6" x14ac:dyDescent="0.15">
      <c r="A211" s="1">
        <v>209</v>
      </c>
      <c r="B211" s="33">
        <v>44174.999155092497</v>
      </c>
      <c r="C211" s="1">
        <v>1</v>
      </c>
      <c r="E211" s="1" t="s">
        <v>346</v>
      </c>
      <c r="F211" s="1" t="s">
        <v>161</v>
      </c>
    </row>
    <row r="212" spans="1:6" x14ac:dyDescent="0.15">
      <c r="A212" s="1">
        <v>210</v>
      </c>
      <c r="B212" s="33">
        <v>44174.796273148102</v>
      </c>
      <c r="C212" s="1">
        <v>1</v>
      </c>
      <c r="E212" s="1" t="s">
        <v>347</v>
      </c>
      <c r="F212" s="1" t="s">
        <v>119</v>
      </c>
    </row>
    <row r="213" spans="1:6" x14ac:dyDescent="0.15">
      <c r="A213" s="1">
        <v>211</v>
      </c>
      <c r="B213" s="33">
        <v>44174.181388888799</v>
      </c>
      <c r="C213" s="1">
        <v>1</v>
      </c>
      <c r="E213" s="1" t="s">
        <v>348</v>
      </c>
      <c r="F213" s="1" t="s">
        <v>119</v>
      </c>
    </row>
    <row r="214" spans="1:6" x14ac:dyDescent="0.15">
      <c r="A214" s="1">
        <v>212</v>
      </c>
      <c r="B214" s="33">
        <v>44170.333576388803</v>
      </c>
      <c r="C214" s="1">
        <v>1</v>
      </c>
      <c r="E214" s="1" t="s">
        <v>349</v>
      </c>
      <c r="F214" s="1" t="s">
        <v>119</v>
      </c>
    </row>
    <row r="215" spans="1:6" x14ac:dyDescent="0.15">
      <c r="A215" s="1">
        <v>213</v>
      </c>
      <c r="B215" s="33">
        <v>44168.753738425898</v>
      </c>
      <c r="C215" s="1">
        <v>1</v>
      </c>
      <c r="E215" s="1" t="s">
        <v>350</v>
      </c>
      <c r="F215" s="1" t="s">
        <v>119</v>
      </c>
    </row>
    <row r="216" spans="1:6" x14ac:dyDescent="0.15">
      <c r="A216" s="1">
        <v>214</v>
      </c>
      <c r="B216" s="33">
        <v>44168.313379629602</v>
      </c>
      <c r="C216" s="1">
        <v>1</v>
      </c>
      <c r="E216" s="1" t="s">
        <v>351</v>
      </c>
      <c r="F216" s="1" t="s">
        <v>121</v>
      </c>
    </row>
    <row r="217" spans="1:6" x14ac:dyDescent="0.15">
      <c r="A217" s="1">
        <v>215</v>
      </c>
      <c r="B217" s="33">
        <v>44168.183749999997</v>
      </c>
      <c r="C217" s="1">
        <v>1</v>
      </c>
      <c r="E217" s="1" t="s">
        <v>352</v>
      </c>
      <c r="F217" s="1" t="s">
        <v>119</v>
      </c>
    </row>
    <row r="218" spans="1:6" x14ac:dyDescent="0.15">
      <c r="A218" s="1">
        <v>216</v>
      </c>
      <c r="B218" s="33">
        <v>44167.557430555498</v>
      </c>
      <c r="C218" s="1">
        <v>1</v>
      </c>
      <c r="E218" s="1" t="s">
        <v>353</v>
      </c>
      <c r="F218" s="1" t="s">
        <v>121</v>
      </c>
    </row>
    <row r="219" spans="1:6" x14ac:dyDescent="0.15">
      <c r="A219" s="1">
        <v>217</v>
      </c>
      <c r="B219" s="33">
        <v>44167.144861111097</v>
      </c>
      <c r="C219" s="1">
        <v>5</v>
      </c>
      <c r="E219" s="1" t="s">
        <v>354</v>
      </c>
      <c r="F219" s="1" t="s">
        <v>161</v>
      </c>
    </row>
    <row r="220" spans="1:6" x14ac:dyDescent="0.15">
      <c r="A220" s="1">
        <v>218</v>
      </c>
      <c r="B220" s="33">
        <v>44166.138495370302</v>
      </c>
      <c r="C220" s="1">
        <v>5</v>
      </c>
      <c r="E220" s="1" t="s">
        <v>355</v>
      </c>
      <c r="F220" s="1" t="s">
        <v>119</v>
      </c>
    </row>
    <row r="221" spans="1:6" x14ac:dyDescent="0.15">
      <c r="A221" s="1">
        <v>219</v>
      </c>
      <c r="B221" s="33">
        <v>44163.365555555501</v>
      </c>
      <c r="C221" s="1">
        <v>1</v>
      </c>
      <c r="E221" s="1" t="s">
        <v>356</v>
      </c>
      <c r="F221" s="1" t="s">
        <v>132</v>
      </c>
    </row>
    <row r="222" spans="1:6" x14ac:dyDescent="0.15">
      <c r="A222" s="1">
        <v>220</v>
      </c>
      <c r="B222" s="33">
        <v>44162.945543981397</v>
      </c>
      <c r="C222" s="1">
        <v>1</v>
      </c>
      <c r="E222" s="1" t="s">
        <v>357</v>
      </c>
      <c r="F222" s="1" t="s">
        <v>119</v>
      </c>
    </row>
    <row r="223" spans="1:6" x14ac:dyDescent="0.15">
      <c r="A223" s="1">
        <v>221</v>
      </c>
      <c r="B223" s="33">
        <v>44159.813842592499</v>
      </c>
      <c r="C223" s="1">
        <v>1</v>
      </c>
      <c r="E223" s="1" t="s">
        <v>358</v>
      </c>
      <c r="F223" s="1" t="s">
        <v>119</v>
      </c>
    </row>
    <row r="224" spans="1:6" x14ac:dyDescent="0.15">
      <c r="A224" s="1">
        <v>222</v>
      </c>
      <c r="B224" s="33">
        <v>44159.747048611098</v>
      </c>
      <c r="C224" s="1">
        <v>5</v>
      </c>
      <c r="E224" s="1" t="s">
        <v>359</v>
      </c>
      <c r="F224" s="1" t="s">
        <v>119</v>
      </c>
    </row>
    <row r="225" spans="1:6" x14ac:dyDescent="0.15">
      <c r="A225" s="1">
        <v>223</v>
      </c>
      <c r="B225" s="33">
        <v>44159.473136574001</v>
      </c>
      <c r="C225" s="1">
        <v>1</v>
      </c>
      <c r="E225" s="1" t="s">
        <v>360</v>
      </c>
      <c r="F225" s="1" t="s">
        <v>119</v>
      </c>
    </row>
    <row r="226" spans="1:6" x14ac:dyDescent="0.15">
      <c r="A226" s="1">
        <v>224</v>
      </c>
      <c r="B226" s="33">
        <v>44159.274074073997</v>
      </c>
      <c r="C226" s="1">
        <v>1</v>
      </c>
      <c r="E226" s="1" t="s">
        <v>361</v>
      </c>
      <c r="F226" s="1" t="s">
        <v>119</v>
      </c>
    </row>
    <row r="227" spans="1:6" x14ac:dyDescent="0.15">
      <c r="A227" s="1">
        <v>225</v>
      </c>
      <c r="B227" s="33">
        <v>44158.150289351797</v>
      </c>
      <c r="C227" s="1">
        <v>1</v>
      </c>
      <c r="E227" s="1" t="s">
        <v>362</v>
      </c>
      <c r="F227" s="1" t="s">
        <v>161</v>
      </c>
    </row>
    <row r="228" spans="1:6" x14ac:dyDescent="0.15">
      <c r="A228" s="1">
        <v>226</v>
      </c>
      <c r="B228" s="33">
        <v>44153.555949073998</v>
      </c>
      <c r="C228" s="1">
        <v>1</v>
      </c>
      <c r="E228" s="1" t="s">
        <v>363</v>
      </c>
      <c r="F228" s="1" t="s">
        <v>119</v>
      </c>
    </row>
    <row r="229" spans="1:6" x14ac:dyDescent="0.15">
      <c r="A229" s="1">
        <v>227</v>
      </c>
      <c r="B229" s="33">
        <v>44153.009143518502</v>
      </c>
      <c r="C229" s="1">
        <v>1</v>
      </c>
      <c r="E229" s="1" t="s">
        <v>364</v>
      </c>
      <c r="F229" s="1" t="s">
        <v>146</v>
      </c>
    </row>
    <row r="230" spans="1:6" x14ac:dyDescent="0.15">
      <c r="A230" s="1">
        <v>228</v>
      </c>
      <c r="B230" s="33">
        <v>44151.9578819444</v>
      </c>
      <c r="C230" s="1">
        <v>1</v>
      </c>
      <c r="E230" s="1" t="s">
        <v>365</v>
      </c>
      <c r="F230" s="1" t="s">
        <v>119</v>
      </c>
    </row>
    <row r="231" spans="1:6" x14ac:dyDescent="0.15">
      <c r="A231" s="1">
        <v>229</v>
      </c>
      <c r="B231" s="33">
        <v>44148.653090277701</v>
      </c>
      <c r="C231" s="1">
        <v>1</v>
      </c>
      <c r="E231" s="1" t="s">
        <v>366</v>
      </c>
      <c r="F231" s="1" t="s">
        <v>121</v>
      </c>
    </row>
    <row r="232" spans="1:6" x14ac:dyDescent="0.15">
      <c r="A232" s="1">
        <v>230</v>
      </c>
      <c r="B232" s="33">
        <v>44139.610277777698</v>
      </c>
      <c r="C232" s="1">
        <v>1</v>
      </c>
      <c r="E232" s="1" t="s">
        <v>367</v>
      </c>
      <c r="F232" s="1" t="s">
        <v>119</v>
      </c>
    </row>
    <row r="233" spans="1:6" x14ac:dyDescent="0.15">
      <c r="A233" s="1">
        <v>231</v>
      </c>
      <c r="B233" s="33">
        <v>44131.787233796298</v>
      </c>
      <c r="C233" s="1">
        <v>1</v>
      </c>
      <c r="E233" s="1" t="s">
        <v>368</v>
      </c>
      <c r="F233" s="1" t="s">
        <v>146</v>
      </c>
    </row>
    <row r="234" spans="1:6" x14ac:dyDescent="0.15">
      <c r="A234" s="1">
        <v>232</v>
      </c>
      <c r="B234" s="33">
        <v>44131.7448263888</v>
      </c>
      <c r="C234" s="1">
        <v>1</v>
      </c>
      <c r="E234" s="1" t="s">
        <v>369</v>
      </c>
      <c r="F234" s="1" t="s">
        <v>119</v>
      </c>
    </row>
    <row r="235" spans="1:6" x14ac:dyDescent="0.15">
      <c r="A235" s="1">
        <v>233</v>
      </c>
      <c r="B235" s="33">
        <v>44128.976076388797</v>
      </c>
      <c r="C235" s="1">
        <v>1</v>
      </c>
      <c r="E235" s="1" t="s">
        <v>370</v>
      </c>
      <c r="F235" s="1" t="s">
        <v>146</v>
      </c>
    </row>
    <row r="236" spans="1:6" x14ac:dyDescent="0.15">
      <c r="A236" s="1">
        <v>234</v>
      </c>
      <c r="B236" s="33">
        <v>44128.099768518499</v>
      </c>
      <c r="C236" s="1">
        <v>1</v>
      </c>
      <c r="E236" s="1" t="s">
        <v>371</v>
      </c>
      <c r="F236" s="1" t="s">
        <v>146</v>
      </c>
    </row>
    <row r="237" spans="1:6" x14ac:dyDescent="0.15">
      <c r="A237" s="1">
        <v>235</v>
      </c>
      <c r="B237" s="33">
        <v>44121.990810185103</v>
      </c>
      <c r="C237" s="1">
        <v>1</v>
      </c>
      <c r="E237" s="1" t="s">
        <v>372</v>
      </c>
      <c r="F237" s="1" t="s">
        <v>119</v>
      </c>
    </row>
    <row r="238" spans="1:6" x14ac:dyDescent="0.15">
      <c r="A238" s="1">
        <v>236</v>
      </c>
      <c r="B238" s="33">
        <v>44121.732997685103</v>
      </c>
      <c r="C238" s="1">
        <v>4</v>
      </c>
      <c r="E238" s="1" t="s">
        <v>373</v>
      </c>
      <c r="F238" s="1" t="s">
        <v>132</v>
      </c>
    </row>
    <row r="239" spans="1:6" x14ac:dyDescent="0.15">
      <c r="A239" s="1">
        <v>237</v>
      </c>
      <c r="B239" s="33">
        <v>44119.703067129602</v>
      </c>
      <c r="C239" s="1">
        <v>4</v>
      </c>
      <c r="E239" s="1" t="s">
        <v>374</v>
      </c>
      <c r="F239" s="1" t="s">
        <v>119</v>
      </c>
    </row>
    <row r="240" spans="1:6" x14ac:dyDescent="0.15">
      <c r="A240" s="1">
        <v>238</v>
      </c>
      <c r="B240" s="33">
        <v>44117.408368055498</v>
      </c>
      <c r="C240" s="1">
        <v>1</v>
      </c>
      <c r="E240" s="1" t="s">
        <v>375</v>
      </c>
      <c r="F240" s="1" t="s">
        <v>119</v>
      </c>
    </row>
    <row r="241" spans="1:6" x14ac:dyDescent="0.15">
      <c r="A241" s="1">
        <v>239</v>
      </c>
      <c r="B241" s="33">
        <v>44117.1276388888</v>
      </c>
      <c r="C241" s="1">
        <v>1</v>
      </c>
      <c r="E241" s="1" t="s">
        <v>376</v>
      </c>
      <c r="F241" s="1" t="s">
        <v>119</v>
      </c>
    </row>
    <row r="242" spans="1:6" x14ac:dyDescent="0.15">
      <c r="A242" s="1">
        <v>240</v>
      </c>
      <c r="B242" s="33">
        <v>44113.442094907397</v>
      </c>
      <c r="C242" s="1">
        <v>1</v>
      </c>
      <c r="E242" s="1" t="s">
        <v>377</v>
      </c>
      <c r="F242" s="1" t="s">
        <v>257</v>
      </c>
    </row>
    <row r="243" spans="1:6" x14ac:dyDescent="0.15">
      <c r="A243" s="1">
        <v>241</v>
      </c>
      <c r="B243" s="33">
        <v>44111.474594907399</v>
      </c>
      <c r="C243" s="1">
        <v>4</v>
      </c>
      <c r="E243" s="1" t="s">
        <v>378</v>
      </c>
      <c r="F243" s="1" t="s">
        <v>155</v>
      </c>
    </row>
    <row r="244" spans="1:6" x14ac:dyDescent="0.15">
      <c r="A244" s="1">
        <v>242</v>
      </c>
      <c r="B244" s="33">
        <v>44110.8404629629</v>
      </c>
      <c r="C244" s="1">
        <v>1</v>
      </c>
      <c r="E244" s="1" t="s">
        <v>379</v>
      </c>
      <c r="F244" s="1" t="s">
        <v>119</v>
      </c>
    </row>
    <row r="245" spans="1:6" x14ac:dyDescent="0.15">
      <c r="A245" s="1">
        <v>243</v>
      </c>
      <c r="B245" s="33">
        <v>44109.050844907397</v>
      </c>
      <c r="C245" s="1">
        <v>1</v>
      </c>
      <c r="E245" s="1" t="s">
        <v>380</v>
      </c>
      <c r="F245" s="1" t="s">
        <v>119</v>
      </c>
    </row>
    <row r="246" spans="1:6" x14ac:dyDescent="0.15">
      <c r="A246" s="1">
        <v>244</v>
      </c>
      <c r="B246" s="33">
        <v>44106.574641203697</v>
      </c>
      <c r="C246" s="1">
        <v>4</v>
      </c>
      <c r="F246" s="1" t="s">
        <v>119</v>
      </c>
    </row>
    <row r="247" spans="1:6" x14ac:dyDescent="0.15">
      <c r="A247" s="1">
        <v>245</v>
      </c>
      <c r="B247" s="33">
        <v>44094.822083333303</v>
      </c>
      <c r="C247" s="1">
        <v>1</v>
      </c>
      <c r="E247" s="1" t="s">
        <v>381</v>
      </c>
      <c r="F247" s="1" t="s">
        <v>119</v>
      </c>
    </row>
    <row r="248" spans="1:6" x14ac:dyDescent="0.15">
      <c r="A248" s="1">
        <v>246</v>
      </c>
      <c r="B248" s="33">
        <v>44094.598657407398</v>
      </c>
      <c r="C248" s="1">
        <v>1</v>
      </c>
      <c r="E248" s="1" t="s">
        <v>382</v>
      </c>
      <c r="F248" s="1" t="s">
        <v>121</v>
      </c>
    </row>
    <row r="249" spans="1:6" x14ac:dyDescent="0.15">
      <c r="A249" s="1">
        <v>247</v>
      </c>
      <c r="B249" s="33">
        <v>44093.001759259198</v>
      </c>
      <c r="C249" s="1">
        <v>5</v>
      </c>
      <c r="E249" s="1" t="s">
        <v>383</v>
      </c>
      <c r="F249" s="1" t="s">
        <v>161</v>
      </c>
    </row>
    <row r="250" spans="1:6" x14ac:dyDescent="0.15">
      <c r="A250" s="1">
        <v>248</v>
      </c>
      <c r="B250" s="33">
        <v>44092.675289351799</v>
      </c>
      <c r="C250" s="1">
        <v>1</v>
      </c>
      <c r="E250" s="1" t="s">
        <v>384</v>
      </c>
      <c r="F250" s="1" t="s">
        <v>119</v>
      </c>
    </row>
    <row r="251" spans="1:6" x14ac:dyDescent="0.15">
      <c r="A251" s="1">
        <v>249</v>
      </c>
      <c r="B251" s="33">
        <v>44092.435150462901</v>
      </c>
      <c r="C251" s="1">
        <v>2</v>
      </c>
      <c r="E251" s="1" t="s">
        <v>385</v>
      </c>
      <c r="F251" s="1" t="s">
        <v>121</v>
      </c>
    </row>
    <row r="252" spans="1:6" x14ac:dyDescent="0.15">
      <c r="A252" s="1">
        <v>250</v>
      </c>
      <c r="B252" s="33">
        <v>44092.369849536997</v>
      </c>
      <c r="C252" s="1">
        <v>1</v>
      </c>
      <c r="E252" s="1" t="s">
        <v>386</v>
      </c>
      <c r="F252" s="1" t="s">
        <v>121</v>
      </c>
    </row>
    <row r="253" spans="1:6" x14ac:dyDescent="0.15">
      <c r="A253" s="1">
        <v>251</v>
      </c>
      <c r="B253" s="33">
        <v>44091.913368055502</v>
      </c>
      <c r="C253" s="1">
        <v>1</v>
      </c>
      <c r="E253" s="1" t="s">
        <v>387</v>
      </c>
      <c r="F253" s="1" t="s">
        <v>146</v>
      </c>
    </row>
    <row r="254" spans="1:6" x14ac:dyDescent="0.15">
      <c r="A254" s="1">
        <v>252</v>
      </c>
      <c r="B254" s="33">
        <v>44091.5765509259</v>
      </c>
      <c r="C254" s="1">
        <v>1</v>
      </c>
      <c r="E254" s="1" t="s">
        <v>388</v>
      </c>
      <c r="F254" s="1" t="s">
        <v>119</v>
      </c>
    </row>
    <row r="255" spans="1:6" x14ac:dyDescent="0.15">
      <c r="A255" s="1">
        <v>253</v>
      </c>
      <c r="B255" s="33">
        <v>44101.980624999997</v>
      </c>
      <c r="C255" s="1">
        <v>1</v>
      </c>
      <c r="E255" s="1" t="s">
        <v>389</v>
      </c>
      <c r="F255" s="1" t="s">
        <v>119</v>
      </c>
    </row>
    <row r="256" spans="1:6" x14ac:dyDescent="0.15">
      <c r="A256" s="1">
        <v>254</v>
      </c>
      <c r="B256" s="33">
        <v>44087.685034722199</v>
      </c>
      <c r="C256" s="1">
        <v>5</v>
      </c>
      <c r="F256" s="1" t="s">
        <v>119</v>
      </c>
    </row>
    <row r="257" spans="1:6" x14ac:dyDescent="0.15">
      <c r="A257" s="1">
        <v>255</v>
      </c>
      <c r="B257" s="33">
        <v>44085.962916666598</v>
      </c>
      <c r="C257" s="1">
        <v>1</v>
      </c>
      <c r="E257" s="1" t="s">
        <v>390</v>
      </c>
      <c r="F257" s="1" t="s">
        <v>119</v>
      </c>
    </row>
    <row r="258" spans="1:6" x14ac:dyDescent="0.15">
      <c r="A258" s="1">
        <v>256</v>
      </c>
      <c r="B258" s="33">
        <v>44084.851909722202</v>
      </c>
      <c r="C258" s="1">
        <v>1</v>
      </c>
      <c r="E258" s="1" t="s">
        <v>391</v>
      </c>
      <c r="F258" s="1" t="s">
        <v>119</v>
      </c>
    </row>
    <row r="259" spans="1:6" x14ac:dyDescent="0.15">
      <c r="A259" s="1">
        <v>257</v>
      </c>
      <c r="B259" s="33">
        <v>44084.290972222203</v>
      </c>
      <c r="C259" s="1">
        <v>1</v>
      </c>
      <c r="E259" s="1" t="s">
        <v>392</v>
      </c>
      <c r="F259" s="1" t="s">
        <v>161</v>
      </c>
    </row>
    <row r="260" spans="1:6" x14ac:dyDescent="0.15">
      <c r="A260" s="1">
        <v>258</v>
      </c>
      <c r="B260" s="33">
        <v>44083.0593518518</v>
      </c>
      <c r="C260" s="1">
        <v>1</v>
      </c>
      <c r="E260" s="1" t="s">
        <v>393</v>
      </c>
      <c r="F260" s="1" t="s">
        <v>119</v>
      </c>
    </row>
    <row r="261" spans="1:6" x14ac:dyDescent="0.15">
      <c r="A261" s="1">
        <v>259</v>
      </c>
      <c r="B261" s="33">
        <v>44081.848946759201</v>
      </c>
      <c r="C261" s="1">
        <v>1</v>
      </c>
      <c r="E261" s="1" t="s">
        <v>394</v>
      </c>
      <c r="F261" s="1" t="s">
        <v>146</v>
      </c>
    </row>
    <row r="262" spans="1:6" x14ac:dyDescent="0.15">
      <c r="A262" s="1">
        <v>260</v>
      </c>
      <c r="B262" s="33">
        <v>44081.666851851798</v>
      </c>
      <c r="C262" s="1">
        <v>1</v>
      </c>
      <c r="E262" s="1" t="s">
        <v>395</v>
      </c>
      <c r="F262" s="1" t="s">
        <v>119</v>
      </c>
    </row>
    <row r="263" spans="1:6" x14ac:dyDescent="0.15">
      <c r="A263" s="1">
        <v>261</v>
      </c>
      <c r="B263" s="33">
        <v>44078.106354166601</v>
      </c>
      <c r="C263" s="1">
        <v>1</v>
      </c>
      <c r="E263" s="1" t="s">
        <v>396</v>
      </c>
      <c r="F263" s="1" t="s">
        <v>119</v>
      </c>
    </row>
    <row r="264" spans="1:6" x14ac:dyDescent="0.15">
      <c r="A264" s="1">
        <v>262</v>
      </c>
      <c r="B264" s="33">
        <v>44077.860034722202</v>
      </c>
      <c r="C264" s="1">
        <v>1</v>
      </c>
      <c r="E264" s="1" t="s">
        <v>397</v>
      </c>
      <c r="F264" s="1" t="s">
        <v>119</v>
      </c>
    </row>
    <row r="265" spans="1:6" x14ac:dyDescent="0.15">
      <c r="A265" s="1">
        <v>263</v>
      </c>
      <c r="B265" s="33">
        <v>44076.909675925897</v>
      </c>
      <c r="C265" s="1">
        <v>2</v>
      </c>
      <c r="E265" s="1" t="s">
        <v>398</v>
      </c>
      <c r="F265" s="1" t="s">
        <v>119</v>
      </c>
    </row>
    <row r="266" spans="1:6" x14ac:dyDescent="0.15">
      <c r="A266" s="1">
        <v>264</v>
      </c>
      <c r="B266" s="33">
        <v>44073.910173611097</v>
      </c>
      <c r="C266" s="1">
        <v>1</v>
      </c>
      <c r="E266" s="1" t="s">
        <v>399</v>
      </c>
      <c r="F266" s="1" t="s">
        <v>119</v>
      </c>
    </row>
    <row r="267" spans="1:6" x14ac:dyDescent="0.15">
      <c r="A267" s="1">
        <v>265</v>
      </c>
      <c r="B267" s="33">
        <v>44069.915625000001</v>
      </c>
      <c r="C267" s="1">
        <v>1</v>
      </c>
      <c r="E267" s="1" t="s">
        <v>400</v>
      </c>
      <c r="F267" s="1" t="s">
        <v>119</v>
      </c>
    </row>
    <row r="268" spans="1:6" x14ac:dyDescent="0.15">
      <c r="A268" s="1">
        <v>266</v>
      </c>
      <c r="B268" s="33">
        <v>44066.423506944397</v>
      </c>
      <c r="C268" s="1">
        <v>5</v>
      </c>
      <c r="E268" s="1" t="s">
        <v>401</v>
      </c>
      <c r="F268" s="1" t="s">
        <v>119</v>
      </c>
    </row>
    <row r="269" spans="1:6" x14ac:dyDescent="0.15">
      <c r="A269" s="1">
        <v>267</v>
      </c>
      <c r="B269" s="33">
        <v>44057.481203703697</v>
      </c>
      <c r="C269" s="1">
        <v>1</v>
      </c>
      <c r="E269" s="1" t="s">
        <v>402</v>
      </c>
      <c r="F269" s="1" t="s">
        <v>119</v>
      </c>
    </row>
    <row r="270" spans="1:6" x14ac:dyDescent="0.15">
      <c r="A270" s="1">
        <v>268</v>
      </c>
      <c r="B270" s="33">
        <v>44055.0002662037</v>
      </c>
      <c r="C270" s="1">
        <v>1</v>
      </c>
      <c r="E270" s="1" t="s">
        <v>403</v>
      </c>
      <c r="F270" s="1" t="s">
        <v>119</v>
      </c>
    </row>
    <row r="271" spans="1:6" x14ac:dyDescent="0.15">
      <c r="A271" s="1">
        <v>269</v>
      </c>
      <c r="B271" s="33">
        <v>44051.0502777777</v>
      </c>
      <c r="C271" s="1">
        <v>1</v>
      </c>
      <c r="E271" s="1" t="s">
        <v>404</v>
      </c>
      <c r="F271" s="1" t="s">
        <v>119</v>
      </c>
    </row>
    <row r="272" spans="1:6" x14ac:dyDescent="0.15">
      <c r="A272" s="1">
        <v>270</v>
      </c>
      <c r="B272" s="33">
        <v>44049.743750000001</v>
      </c>
      <c r="C272" s="1">
        <v>1</v>
      </c>
      <c r="E272" s="1" t="s">
        <v>405</v>
      </c>
      <c r="F272" s="1" t="s">
        <v>119</v>
      </c>
    </row>
    <row r="273" spans="1:6" x14ac:dyDescent="0.15">
      <c r="A273" s="1">
        <v>271</v>
      </c>
      <c r="B273" s="33">
        <v>44046.867407407401</v>
      </c>
      <c r="C273" s="1">
        <v>1</v>
      </c>
      <c r="E273" s="1" t="s">
        <v>406</v>
      </c>
      <c r="F273" s="1" t="s">
        <v>119</v>
      </c>
    </row>
    <row r="274" spans="1:6" x14ac:dyDescent="0.15">
      <c r="A274" s="1">
        <v>272</v>
      </c>
      <c r="B274" s="33">
        <v>44046.748599537001</v>
      </c>
      <c r="C274" s="1">
        <v>1</v>
      </c>
      <c r="E274" s="1" t="s">
        <v>407</v>
      </c>
      <c r="F274" s="1" t="s">
        <v>146</v>
      </c>
    </row>
    <row r="275" spans="1:6" x14ac:dyDescent="0.15">
      <c r="A275" s="1">
        <v>273</v>
      </c>
      <c r="B275" s="33">
        <v>44046.408310185099</v>
      </c>
      <c r="C275" s="1">
        <v>1</v>
      </c>
      <c r="E275" s="1" t="s">
        <v>408</v>
      </c>
      <c r="F275" s="1" t="s">
        <v>121</v>
      </c>
    </row>
    <row r="276" spans="1:6" x14ac:dyDescent="0.15">
      <c r="A276" s="1">
        <v>274</v>
      </c>
      <c r="B276" s="33">
        <v>44042.005983796298</v>
      </c>
      <c r="C276" s="1">
        <v>1</v>
      </c>
      <c r="E276" s="1" t="s">
        <v>409</v>
      </c>
      <c r="F276" s="1" t="s">
        <v>119</v>
      </c>
    </row>
    <row r="277" spans="1:6" x14ac:dyDescent="0.15">
      <c r="A277" s="1">
        <v>275</v>
      </c>
      <c r="B277" s="33">
        <v>44040.829675925903</v>
      </c>
      <c r="C277" s="1">
        <v>1</v>
      </c>
      <c r="E277" s="1" t="s">
        <v>410</v>
      </c>
      <c r="F277" s="1" t="s">
        <v>119</v>
      </c>
    </row>
    <row r="278" spans="1:6" x14ac:dyDescent="0.15">
      <c r="A278" s="1">
        <v>276</v>
      </c>
      <c r="B278" s="33">
        <v>44040.6995717592</v>
      </c>
      <c r="C278" s="1">
        <v>1</v>
      </c>
      <c r="E278" s="1" t="s">
        <v>411</v>
      </c>
      <c r="F278" s="1" t="s">
        <v>119</v>
      </c>
    </row>
    <row r="279" spans="1:6" x14ac:dyDescent="0.15">
      <c r="A279" s="1">
        <v>277</v>
      </c>
      <c r="B279" s="33">
        <v>44037.857604166602</v>
      </c>
      <c r="C279" s="1">
        <v>1</v>
      </c>
      <c r="E279" s="1" t="s">
        <v>412</v>
      </c>
      <c r="F279" s="1" t="s">
        <v>119</v>
      </c>
    </row>
    <row r="280" spans="1:6" x14ac:dyDescent="0.15">
      <c r="A280" s="1">
        <v>278</v>
      </c>
      <c r="B280" s="33">
        <v>44036.0686458333</v>
      </c>
      <c r="C280" s="1">
        <v>1</v>
      </c>
      <c r="E280" s="1" t="s">
        <v>413</v>
      </c>
      <c r="F280" s="1" t="s">
        <v>146</v>
      </c>
    </row>
    <row r="281" spans="1:6" x14ac:dyDescent="0.15">
      <c r="A281" s="1">
        <v>279</v>
      </c>
      <c r="B281" s="33">
        <v>44035.832037036998</v>
      </c>
      <c r="C281" s="1">
        <v>1</v>
      </c>
      <c r="E281" s="1" t="s">
        <v>414</v>
      </c>
      <c r="F281" s="1" t="s">
        <v>121</v>
      </c>
    </row>
    <row r="282" spans="1:6" x14ac:dyDescent="0.15">
      <c r="A282" s="1">
        <v>280</v>
      </c>
      <c r="B282" s="33">
        <v>44038.023865740703</v>
      </c>
      <c r="C282" s="1">
        <v>1</v>
      </c>
      <c r="E282" s="1" t="s">
        <v>415</v>
      </c>
      <c r="F282" s="1" t="s">
        <v>119</v>
      </c>
    </row>
    <row r="283" spans="1:6" x14ac:dyDescent="0.15">
      <c r="A283" s="1">
        <v>281</v>
      </c>
      <c r="B283" s="33">
        <v>44035.6347337962</v>
      </c>
      <c r="C283" s="1">
        <v>1</v>
      </c>
      <c r="E283" s="1" t="s">
        <v>416</v>
      </c>
      <c r="F283" s="1" t="s">
        <v>119</v>
      </c>
    </row>
    <row r="284" spans="1:6" x14ac:dyDescent="0.15">
      <c r="A284" s="1">
        <v>282</v>
      </c>
      <c r="B284" s="33">
        <v>44033.802743055501</v>
      </c>
      <c r="C284" s="1">
        <v>2</v>
      </c>
      <c r="E284" s="1" t="s">
        <v>417</v>
      </c>
      <c r="F284" s="1" t="s">
        <v>121</v>
      </c>
    </row>
    <row r="285" spans="1:6" x14ac:dyDescent="0.15">
      <c r="A285" s="1">
        <v>283</v>
      </c>
      <c r="B285" s="33">
        <v>44032.954560185099</v>
      </c>
      <c r="C285" s="1">
        <v>1</v>
      </c>
      <c r="E285" s="1" t="s">
        <v>418</v>
      </c>
      <c r="F285" s="1" t="s">
        <v>119</v>
      </c>
    </row>
    <row r="286" spans="1:6" x14ac:dyDescent="0.15">
      <c r="A286" s="1">
        <v>284</v>
      </c>
      <c r="B286" s="33">
        <v>44029.469178240703</v>
      </c>
      <c r="C286" s="1">
        <v>1</v>
      </c>
      <c r="E286" s="1" t="s">
        <v>419</v>
      </c>
      <c r="F286" s="1" t="s">
        <v>121</v>
      </c>
    </row>
    <row r="287" spans="1:6" x14ac:dyDescent="0.15">
      <c r="A287" s="1">
        <v>285</v>
      </c>
      <c r="B287" s="33">
        <v>44016.576851851802</v>
      </c>
      <c r="C287" s="1">
        <v>1</v>
      </c>
      <c r="E287" s="1" t="s">
        <v>420</v>
      </c>
      <c r="F287" s="1" t="s">
        <v>121</v>
      </c>
    </row>
    <row r="288" spans="1:6" x14ac:dyDescent="0.15">
      <c r="A288" s="1">
        <v>286</v>
      </c>
      <c r="B288" s="33">
        <v>44016.248564814799</v>
      </c>
      <c r="C288" s="1">
        <v>1</v>
      </c>
      <c r="E288" s="1" t="s">
        <v>421</v>
      </c>
      <c r="F288" s="1" t="s">
        <v>119</v>
      </c>
    </row>
    <row r="289" spans="1:6" x14ac:dyDescent="0.15">
      <c r="A289" s="1">
        <v>287</v>
      </c>
      <c r="B289" s="33">
        <v>44015.459930555502</v>
      </c>
      <c r="C289" s="1">
        <v>2</v>
      </c>
      <c r="E289" s="1" t="s">
        <v>422</v>
      </c>
      <c r="F289" s="1" t="s">
        <v>161</v>
      </c>
    </row>
    <row r="290" spans="1:6" x14ac:dyDescent="0.15">
      <c r="A290" s="1">
        <v>288</v>
      </c>
      <c r="B290" s="33">
        <v>44013.906377314801</v>
      </c>
      <c r="C290" s="1">
        <v>1</v>
      </c>
      <c r="E290" s="1" t="s">
        <v>423</v>
      </c>
      <c r="F290" s="1" t="s">
        <v>119</v>
      </c>
    </row>
    <row r="291" spans="1:6" x14ac:dyDescent="0.15">
      <c r="A291" s="1">
        <v>289</v>
      </c>
      <c r="B291" s="33">
        <v>44012.318344907399</v>
      </c>
      <c r="C291" s="1">
        <v>5</v>
      </c>
      <c r="E291" s="1" t="s">
        <v>424</v>
      </c>
      <c r="F291" s="1" t="s">
        <v>149</v>
      </c>
    </row>
    <row r="292" spans="1:6" x14ac:dyDescent="0.15">
      <c r="A292" s="1">
        <v>290</v>
      </c>
      <c r="B292" s="33">
        <v>44010.361585648097</v>
      </c>
      <c r="C292" s="1">
        <v>5</v>
      </c>
      <c r="E292" s="1" t="s">
        <v>312</v>
      </c>
      <c r="F292" s="1" t="s">
        <v>119</v>
      </c>
    </row>
    <row r="293" spans="1:6" x14ac:dyDescent="0.15">
      <c r="A293" s="1">
        <v>291</v>
      </c>
      <c r="B293" s="33">
        <v>44009.379143518498</v>
      </c>
      <c r="C293" s="1">
        <v>1</v>
      </c>
      <c r="E293" s="1" t="s">
        <v>425</v>
      </c>
      <c r="F293" s="1" t="s">
        <v>121</v>
      </c>
    </row>
    <row r="294" spans="1:6" x14ac:dyDescent="0.15">
      <c r="A294" s="1">
        <v>292</v>
      </c>
      <c r="B294" s="33">
        <v>44008.796851851803</v>
      </c>
      <c r="C294" s="1">
        <v>1</v>
      </c>
      <c r="E294" s="1" t="s">
        <v>426</v>
      </c>
      <c r="F294" s="1" t="s">
        <v>121</v>
      </c>
    </row>
    <row r="295" spans="1:6" x14ac:dyDescent="0.15">
      <c r="A295" s="1">
        <v>293</v>
      </c>
      <c r="B295" s="33">
        <v>44008.721365740697</v>
      </c>
      <c r="C295" s="1">
        <v>1</v>
      </c>
      <c r="E295" s="1" t="s">
        <v>427</v>
      </c>
      <c r="F295" s="1" t="s">
        <v>121</v>
      </c>
    </row>
    <row r="296" spans="1:6" x14ac:dyDescent="0.15">
      <c r="A296" s="1">
        <v>294</v>
      </c>
      <c r="B296" s="33">
        <v>44045.719745370297</v>
      </c>
      <c r="C296" s="1">
        <v>1</v>
      </c>
      <c r="E296" s="1" t="s">
        <v>428</v>
      </c>
      <c r="F296" s="1" t="s">
        <v>121</v>
      </c>
    </row>
    <row r="297" spans="1:6" x14ac:dyDescent="0.15">
      <c r="A297" s="1">
        <v>295</v>
      </c>
      <c r="B297" s="33">
        <v>44006.359027777697</v>
      </c>
      <c r="C297" s="1">
        <v>5</v>
      </c>
      <c r="E297" s="1" t="s">
        <v>429</v>
      </c>
      <c r="F297" s="1" t="s">
        <v>119</v>
      </c>
    </row>
    <row r="298" spans="1:6" x14ac:dyDescent="0.15">
      <c r="A298" s="1">
        <v>296</v>
      </c>
      <c r="B298" s="33">
        <v>44001.854085648098</v>
      </c>
      <c r="C298" s="1">
        <v>1</v>
      </c>
      <c r="E298" s="1" t="s">
        <v>430</v>
      </c>
      <c r="F298" s="1" t="s">
        <v>119</v>
      </c>
    </row>
    <row r="299" spans="1:6" x14ac:dyDescent="0.15">
      <c r="A299" s="1">
        <v>297</v>
      </c>
      <c r="B299" s="33">
        <v>43985.951388888803</v>
      </c>
      <c r="C299" s="1">
        <v>5</v>
      </c>
      <c r="E299" s="1" t="s">
        <v>431</v>
      </c>
      <c r="F299" s="1" t="s">
        <v>121</v>
      </c>
    </row>
    <row r="300" spans="1:6" x14ac:dyDescent="0.15">
      <c r="A300" s="1">
        <v>298</v>
      </c>
      <c r="B300" s="33">
        <v>43981.903692129599</v>
      </c>
      <c r="C300" s="1">
        <v>1</v>
      </c>
      <c r="E300" s="1" t="s">
        <v>432</v>
      </c>
      <c r="F300" s="1" t="s">
        <v>119</v>
      </c>
    </row>
    <row r="301" spans="1:6" x14ac:dyDescent="0.15">
      <c r="A301" s="1">
        <v>299</v>
      </c>
      <c r="B301" s="33">
        <v>43981.884398148097</v>
      </c>
      <c r="C301" s="1">
        <v>1</v>
      </c>
      <c r="E301" s="1" t="s">
        <v>433</v>
      </c>
      <c r="F301" s="1" t="s">
        <v>119</v>
      </c>
    </row>
    <row r="302" spans="1:6" x14ac:dyDescent="0.15">
      <c r="A302" s="1">
        <v>300</v>
      </c>
      <c r="B302" s="33">
        <v>43972.008310185098</v>
      </c>
      <c r="C302" s="1">
        <v>2</v>
      </c>
      <c r="E302" s="1" t="s">
        <v>434</v>
      </c>
      <c r="F302" s="1" t="s">
        <v>119</v>
      </c>
    </row>
    <row r="303" spans="1:6" x14ac:dyDescent="0.15">
      <c r="A303" s="1">
        <v>301</v>
      </c>
      <c r="B303" s="33">
        <v>43971.563796296199</v>
      </c>
      <c r="C303" s="1">
        <v>1</v>
      </c>
      <c r="E303" s="1" t="s">
        <v>435</v>
      </c>
      <c r="F303" s="1" t="s">
        <v>119</v>
      </c>
    </row>
    <row r="304" spans="1:6" x14ac:dyDescent="0.15">
      <c r="A304" s="1">
        <v>302</v>
      </c>
      <c r="B304" s="33">
        <v>43970.2343287037</v>
      </c>
      <c r="C304" s="1">
        <v>1</v>
      </c>
      <c r="E304" s="1" t="s">
        <v>436</v>
      </c>
      <c r="F304" s="1" t="s">
        <v>119</v>
      </c>
    </row>
    <row r="305" spans="1:6" x14ac:dyDescent="0.15">
      <c r="A305" s="1">
        <v>303</v>
      </c>
      <c r="B305" s="33">
        <v>43969.616238425901</v>
      </c>
      <c r="C305" s="1">
        <v>2</v>
      </c>
      <c r="E305" s="1" t="s">
        <v>437</v>
      </c>
      <c r="F305" s="1" t="s">
        <v>119</v>
      </c>
    </row>
    <row r="306" spans="1:6" x14ac:dyDescent="0.15">
      <c r="A306" s="1">
        <v>304</v>
      </c>
      <c r="B306" s="33">
        <v>43966.9577893518</v>
      </c>
      <c r="C306" s="1">
        <v>4</v>
      </c>
      <c r="E306" s="1" t="s">
        <v>438</v>
      </c>
      <c r="F306" s="1" t="s">
        <v>119</v>
      </c>
    </row>
    <row r="307" spans="1:6" x14ac:dyDescent="0.15">
      <c r="A307" s="1">
        <v>305</v>
      </c>
      <c r="B307" s="33">
        <v>43966.7304166666</v>
      </c>
      <c r="C307" s="1">
        <v>1</v>
      </c>
      <c r="E307" s="1" t="s">
        <v>439</v>
      </c>
      <c r="F307" s="1" t="s">
        <v>119</v>
      </c>
    </row>
    <row r="308" spans="1:6" x14ac:dyDescent="0.15">
      <c r="A308" s="1">
        <v>306</v>
      </c>
      <c r="B308" s="33">
        <v>43963.339143518497</v>
      </c>
      <c r="C308" s="1">
        <v>1</v>
      </c>
      <c r="E308" s="1" t="s">
        <v>440</v>
      </c>
      <c r="F308" s="1" t="s">
        <v>441</v>
      </c>
    </row>
    <row r="309" spans="1:6" x14ac:dyDescent="0.15">
      <c r="A309" s="1">
        <v>307</v>
      </c>
      <c r="B309" s="33">
        <v>43963.027499999997</v>
      </c>
      <c r="C309" s="1">
        <v>1</v>
      </c>
      <c r="E309" s="1" t="s">
        <v>442</v>
      </c>
      <c r="F309" s="1" t="s">
        <v>119</v>
      </c>
    </row>
    <row r="310" spans="1:6" x14ac:dyDescent="0.15">
      <c r="A310" s="1">
        <v>308</v>
      </c>
      <c r="B310" s="33">
        <v>43962.746817129599</v>
      </c>
      <c r="C310" s="1">
        <v>1</v>
      </c>
      <c r="E310" s="1" t="s">
        <v>443</v>
      </c>
      <c r="F310" s="1" t="s">
        <v>146</v>
      </c>
    </row>
    <row r="311" spans="1:6" x14ac:dyDescent="0.15">
      <c r="A311" s="1">
        <v>309</v>
      </c>
      <c r="B311" s="33">
        <v>43957.052870370302</v>
      </c>
      <c r="C311" s="1">
        <v>1</v>
      </c>
      <c r="E311" s="1" t="s">
        <v>444</v>
      </c>
      <c r="F311" s="1" t="s">
        <v>119</v>
      </c>
    </row>
    <row r="312" spans="1:6" x14ac:dyDescent="0.15">
      <c r="A312" s="1">
        <v>310</v>
      </c>
      <c r="B312" s="33">
        <v>43956.922511573997</v>
      </c>
      <c r="C312" s="1">
        <v>2</v>
      </c>
      <c r="E312" s="1" t="s">
        <v>445</v>
      </c>
      <c r="F312" s="1" t="s">
        <v>121</v>
      </c>
    </row>
    <row r="313" spans="1:6" x14ac:dyDescent="0.15">
      <c r="A313" s="1">
        <v>311</v>
      </c>
      <c r="B313" s="33">
        <v>43956.7480208333</v>
      </c>
      <c r="C313" s="1">
        <v>1</v>
      </c>
      <c r="E313" s="1" t="s">
        <v>446</v>
      </c>
      <c r="F313" s="1" t="s">
        <v>146</v>
      </c>
    </row>
    <row r="314" spans="1:6" x14ac:dyDescent="0.15">
      <c r="A314" s="1">
        <v>312</v>
      </c>
      <c r="B314" s="33">
        <v>43956.684085648099</v>
      </c>
      <c r="C314" s="1">
        <v>1</v>
      </c>
      <c r="E314" s="1" t="s">
        <v>447</v>
      </c>
      <c r="F314" s="1" t="s">
        <v>146</v>
      </c>
    </row>
    <row r="315" spans="1:6" x14ac:dyDescent="0.15">
      <c r="A315" s="1">
        <v>313</v>
      </c>
      <c r="B315" s="33">
        <v>43950.717546296197</v>
      </c>
      <c r="C315" s="1">
        <v>1</v>
      </c>
      <c r="E315" s="1" t="s">
        <v>448</v>
      </c>
      <c r="F315" s="1" t="s">
        <v>146</v>
      </c>
    </row>
    <row r="316" spans="1:6" x14ac:dyDescent="0.15">
      <c r="A316" s="1">
        <v>314</v>
      </c>
      <c r="B316" s="33">
        <v>43948.645798611098</v>
      </c>
      <c r="C316" s="1">
        <v>1</v>
      </c>
      <c r="E316" s="1" t="s">
        <v>449</v>
      </c>
      <c r="F316" s="1" t="s">
        <v>146</v>
      </c>
    </row>
    <row r="317" spans="1:6" x14ac:dyDescent="0.15">
      <c r="A317" s="1">
        <v>315</v>
      </c>
      <c r="B317" s="33">
        <v>43948.388668981403</v>
      </c>
      <c r="C317" s="1">
        <v>1</v>
      </c>
      <c r="E317" s="1" t="s">
        <v>450</v>
      </c>
      <c r="F317" s="1" t="s">
        <v>119</v>
      </c>
    </row>
    <row r="318" spans="1:6" x14ac:dyDescent="0.15">
      <c r="A318" s="1">
        <v>316</v>
      </c>
      <c r="B318" s="33">
        <v>43946.019131944398</v>
      </c>
      <c r="C318" s="1">
        <v>3</v>
      </c>
      <c r="E318" s="1" t="s">
        <v>451</v>
      </c>
      <c r="F318" s="1" t="s">
        <v>452</v>
      </c>
    </row>
    <row r="319" spans="1:6" x14ac:dyDescent="0.15">
      <c r="A319" s="1">
        <v>317</v>
      </c>
      <c r="B319" s="33">
        <v>43944.9909259259</v>
      </c>
      <c r="C319" s="1">
        <v>5</v>
      </c>
      <c r="E319" s="1" t="s">
        <v>453</v>
      </c>
      <c r="F319" s="1" t="s">
        <v>119</v>
      </c>
    </row>
    <row r="320" spans="1:6" x14ac:dyDescent="0.15">
      <c r="A320" s="1">
        <v>318</v>
      </c>
      <c r="B320" s="33">
        <v>43944.867175925901</v>
      </c>
      <c r="C320" s="1">
        <v>1</v>
      </c>
      <c r="E320" s="1" t="s">
        <v>454</v>
      </c>
      <c r="F320" s="1" t="s">
        <v>146</v>
      </c>
    </row>
    <row r="321" spans="1:6" x14ac:dyDescent="0.15">
      <c r="A321" s="1">
        <v>319</v>
      </c>
      <c r="B321" s="33">
        <v>43944.016342592498</v>
      </c>
      <c r="C321" s="1">
        <v>1</v>
      </c>
      <c r="E321" s="1" t="s">
        <v>455</v>
      </c>
      <c r="F321" s="1" t="s">
        <v>119</v>
      </c>
    </row>
    <row r="322" spans="1:6" x14ac:dyDescent="0.15">
      <c r="A322" s="1">
        <v>320</v>
      </c>
      <c r="B322" s="33">
        <v>43943.651134259198</v>
      </c>
      <c r="C322" s="1">
        <v>1</v>
      </c>
      <c r="E322" s="1" t="s">
        <v>456</v>
      </c>
      <c r="F322" s="1" t="s">
        <v>119</v>
      </c>
    </row>
    <row r="323" spans="1:6" x14ac:dyDescent="0.15">
      <c r="A323" s="1">
        <v>321</v>
      </c>
      <c r="B323" s="33">
        <v>43942.811990740702</v>
      </c>
      <c r="C323" s="1">
        <v>1</v>
      </c>
      <c r="E323" s="1" t="s">
        <v>457</v>
      </c>
      <c r="F323" s="1" t="s">
        <v>119</v>
      </c>
    </row>
    <row r="324" spans="1:6" x14ac:dyDescent="0.15">
      <c r="A324" s="1">
        <v>322</v>
      </c>
      <c r="B324" s="33">
        <v>43940.816944444399</v>
      </c>
      <c r="C324" s="1">
        <v>4</v>
      </c>
      <c r="E324" s="1" t="s">
        <v>458</v>
      </c>
      <c r="F324" s="1" t="s">
        <v>121</v>
      </c>
    </row>
    <row r="325" spans="1:6" x14ac:dyDescent="0.15">
      <c r="A325" s="1">
        <v>323</v>
      </c>
      <c r="B325" s="33">
        <v>43940.217743055502</v>
      </c>
      <c r="C325" s="1">
        <v>4</v>
      </c>
      <c r="E325" s="1" t="s">
        <v>459</v>
      </c>
      <c r="F325" s="1" t="s">
        <v>119</v>
      </c>
    </row>
    <row r="326" spans="1:6" x14ac:dyDescent="0.15">
      <c r="A326" s="1">
        <v>324</v>
      </c>
      <c r="B326" s="33">
        <v>43938.642627314803</v>
      </c>
      <c r="C326" s="1">
        <v>1</v>
      </c>
      <c r="E326" s="1" t="s">
        <v>460</v>
      </c>
      <c r="F326" s="1" t="s">
        <v>119</v>
      </c>
    </row>
    <row r="327" spans="1:6" x14ac:dyDescent="0.15">
      <c r="A327" s="1">
        <v>325</v>
      </c>
      <c r="B327" s="33">
        <v>43936.6046064814</v>
      </c>
      <c r="C327" s="1">
        <v>1</v>
      </c>
      <c r="E327" s="1" t="s">
        <v>461</v>
      </c>
      <c r="F327" s="1" t="s">
        <v>119</v>
      </c>
    </row>
    <row r="328" spans="1:6" x14ac:dyDescent="0.15">
      <c r="A328" s="1">
        <v>326</v>
      </c>
      <c r="B328" s="33">
        <v>43934.717245370302</v>
      </c>
      <c r="C328" s="1">
        <v>1</v>
      </c>
      <c r="E328" s="1" t="s">
        <v>462</v>
      </c>
      <c r="F328" s="1" t="s">
        <v>463</v>
      </c>
    </row>
    <row r="329" spans="1:6" x14ac:dyDescent="0.15">
      <c r="A329" s="1">
        <v>327</v>
      </c>
      <c r="B329" s="33">
        <v>43929.694270833301</v>
      </c>
      <c r="C329" s="1">
        <v>5</v>
      </c>
      <c r="E329" s="1" t="s">
        <v>464</v>
      </c>
      <c r="F329" s="1" t="s">
        <v>119</v>
      </c>
    </row>
    <row r="330" spans="1:6" x14ac:dyDescent="0.15">
      <c r="A330" s="1">
        <v>328</v>
      </c>
      <c r="B330" s="33">
        <v>43914.669618055501</v>
      </c>
      <c r="C330" s="1">
        <v>1</v>
      </c>
      <c r="E330" s="1" t="s">
        <v>465</v>
      </c>
      <c r="F330" s="1" t="s">
        <v>119</v>
      </c>
    </row>
    <row r="331" spans="1:6" x14ac:dyDescent="0.15">
      <c r="A331" s="1">
        <v>329</v>
      </c>
      <c r="B331" s="33">
        <v>43914.215752314798</v>
      </c>
      <c r="C331" s="1">
        <v>1</v>
      </c>
      <c r="E331" s="1" t="s">
        <v>466</v>
      </c>
      <c r="F331" s="1" t="s">
        <v>161</v>
      </c>
    </row>
    <row r="332" spans="1:6" x14ac:dyDescent="0.15">
      <c r="A332" s="1">
        <v>330</v>
      </c>
      <c r="B332" s="33">
        <v>43904.454490740703</v>
      </c>
      <c r="C332" s="1">
        <v>5</v>
      </c>
      <c r="E332" s="1" t="s">
        <v>467</v>
      </c>
      <c r="F332" s="1" t="s">
        <v>119</v>
      </c>
    </row>
    <row r="333" spans="1:6" x14ac:dyDescent="0.15">
      <c r="A333" s="1">
        <v>331</v>
      </c>
      <c r="B333" s="33">
        <v>43902.9948726851</v>
      </c>
      <c r="C333" s="1">
        <v>1</v>
      </c>
      <c r="E333" s="1" t="s">
        <v>468</v>
      </c>
      <c r="F333" s="1" t="s">
        <v>323</v>
      </c>
    </row>
    <row r="334" spans="1:6" x14ac:dyDescent="0.15">
      <c r="A334" s="1">
        <v>332</v>
      </c>
      <c r="B334" s="33">
        <v>43902.928796296299</v>
      </c>
      <c r="C334" s="1">
        <v>1</v>
      </c>
      <c r="E334" s="1" t="s">
        <v>469</v>
      </c>
      <c r="F334" s="1" t="s">
        <v>119</v>
      </c>
    </row>
    <row r="335" spans="1:6" x14ac:dyDescent="0.15">
      <c r="A335" s="1">
        <v>333</v>
      </c>
      <c r="B335" s="33">
        <v>43888.5957175925</v>
      </c>
      <c r="C335" s="1">
        <v>5</v>
      </c>
      <c r="E335" s="1" t="s">
        <v>470</v>
      </c>
      <c r="F335" s="1" t="s">
        <v>119</v>
      </c>
    </row>
    <row r="336" spans="1:6" x14ac:dyDescent="0.15">
      <c r="A336" s="1">
        <v>334</v>
      </c>
      <c r="B336" s="33">
        <v>43886.081053240698</v>
      </c>
      <c r="C336" s="1">
        <v>1</v>
      </c>
      <c r="E336" s="1" t="s">
        <v>471</v>
      </c>
      <c r="F336" s="1" t="s">
        <v>119</v>
      </c>
    </row>
    <row r="337" spans="1:6" x14ac:dyDescent="0.15">
      <c r="A337" s="1">
        <v>335</v>
      </c>
      <c r="B337" s="33">
        <v>43881.635370370299</v>
      </c>
      <c r="C337" s="1">
        <v>1</v>
      </c>
      <c r="E337" s="1" t="s">
        <v>472</v>
      </c>
      <c r="F337" s="1" t="s">
        <v>119</v>
      </c>
    </row>
    <row r="338" spans="1:6" x14ac:dyDescent="0.15">
      <c r="A338" s="1">
        <v>336</v>
      </c>
      <c r="B338" s="33">
        <v>43881.132430555503</v>
      </c>
      <c r="C338" s="1">
        <v>1</v>
      </c>
      <c r="E338" s="1" t="s">
        <v>473</v>
      </c>
      <c r="F338" s="1" t="s">
        <v>119</v>
      </c>
    </row>
    <row r="339" spans="1:6" x14ac:dyDescent="0.15">
      <c r="A339" s="1">
        <v>337</v>
      </c>
      <c r="B339" s="33">
        <v>43878.740335648101</v>
      </c>
      <c r="C339" s="1">
        <v>1</v>
      </c>
      <c r="E339" s="1" t="s">
        <v>474</v>
      </c>
      <c r="F339" s="1" t="s">
        <v>119</v>
      </c>
    </row>
    <row r="340" spans="1:6" x14ac:dyDescent="0.15">
      <c r="A340" s="1">
        <v>338</v>
      </c>
      <c r="B340" s="33">
        <v>43865.776203703703</v>
      </c>
      <c r="C340" s="1">
        <v>1</v>
      </c>
      <c r="E340" s="1" t="s">
        <v>475</v>
      </c>
      <c r="F340" s="1" t="s">
        <v>119</v>
      </c>
    </row>
    <row r="341" spans="1:6" x14ac:dyDescent="0.15">
      <c r="A341" s="1">
        <v>339</v>
      </c>
      <c r="B341" s="33">
        <v>43862.962048611102</v>
      </c>
      <c r="C341" s="1">
        <v>1</v>
      </c>
      <c r="E341" s="1" t="s">
        <v>476</v>
      </c>
      <c r="F341" s="1" t="s">
        <v>119</v>
      </c>
    </row>
    <row r="342" spans="1:6" x14ac:dyDescent="0.15">
      <c r="A342" s="1">
        <v>340</v>
      </c>
      <c r="B342" s="33">
        <v>43862.032812500001</v>
      </c>
      <c r="C342" s="1">
        <v>1</v>
      </c>
      <c r="E342" s="1" t="s">
        <v>477</v>
      </c>
      <c r="F342" s="1" t="s">
        <v>119</v>
      </c>
    </row>
    <row r="343" spans="1:6" x14ac:dyDescent="0.15">
      <c r="A343" s="1">
        <v>341</v>
      </c>
      <c r="B343" s="33">
        <v>43861.188101851803</v>
      </c>
      <c r="C343" s="1">
        <v>1</v>
      </c>
      <c r="E343" s="1" t="s">
        <v>478</v>
      </c>
      <c r="F343" s="1" t="s">
        <v>121</v>
      </c>
    </row>
    <row r="344" spans="1:6" x14ac:dyDescent="0.15">
      <c r="A344" s="1">
        <v>342</v>
      </c>
      <c r="B344" s="33">
        <v>43852.996226851799</v>
      </c>
      <c r="C344" s="1">
        <v>1</v>
      </c>
      <c r="E344" s="1" t="s">
        <v>479</v>
      </c>
      <c r="F344" s="1" t="s">
        <v>119</v>
      </c>
    </row>
    <row r="345" spans="1:6" x14ac:dyDescent="0.15">
      <c r="A345" s="1">
        <v>343</v>
      </c>
      <c r="B345" s="33">
        <v>43851.578298611101</v>
      </c>
      <c r="C345" s="1">
        <v>1</v>
      </c>
      <c r="E345" s="1" t="s">
        <v>480</v>
      </c>
      <c r="F345" s="1" t="s">
        <v>121</v>
      </c>
    </row>
    <row r="346" spans="1:6" x14ac:dyDescent="0.15">
      <c r="A346" s="1">
        <v>344</v>
      </c>
      <c r="B346" s="33">
        <v>43845.486111111102</v>
      </c>
      <c r="C346" s="1">
        <v>1</v>
      </c>
      <c r="E346" s="1" t="s">
        <v>481</v>
      </c>
      <c r="F346" s="1" t="s">
        <v>121</v>
      </c>
    </row>
    <row r="347" spans="1:6" x14ac:dyDescent="0.15">
      <c r="A347" s="1">
        <v>345</v>
      </c>
      <c r="B347" s="33">
        <v>43837.712615740696</v>
      </c>
      <c r="C347" s="1">
        <v>5</v>
      </c>
      <c r="E347" s="1" t="s">
        <v>482</v>
      </c>
      <c r="F347" s="1" t="s">
        <v>119</v>
      </c>
    </row>
    <row r="348" spans="1:6" x14ac:dyDescent="0.15">
      <c r="A348" s="1">
        <v>346</v>
      </c>
      <c r="B348" s="33">
        <v>43834.046851851803</v>
      </c>
      <c r="C348" s="1">
        <v>1</v>
      </c>
      <c r="E348" s="1" t="s">
        <v>483</v>
      </c>
      <c r="F348" s="1" t="s">
        <v>119</v>
      </c>
    </row>
    <row r="349" spans="1:6" x14ac:dyDescent="0.15">
      <c r="A349" s="1">
        <v>347</v>
      </c>
      <c r="B349" s="33">
        <v>43830.607465277702</v>
      </c>
      <c r="C349" s="1">
        <v>5</v>
      </c>
      <c r="E349" s="1" t="s">
        <v>484</v>
      </c>
      <c r="F349" s="1" t="s">
        <v>121</v>
      </c>
    </row>
    <row r="350" spans="1:6" x14ac:dyDescent="0.15">
      <c r="A350" s="1">
        <v>348</v>
      </c>
      <c r="B350" s="33">
        <v>43826.281967592498</v>
      </c>
      <c r="C350" s="1">
        <v>1</v>
      </c>
      <c r="E350" s="1" t="s">
        <v>485</v>
      </c>
      <c r="F350" s="1" t="s">
        <v>119</v>
      </c>
    </row>
    <row r="351" spans="1:6" x14ac:dyDescent="0.15">
      <c r="A351" s="1">
        <v>349</v>
      </c>
      <c r="B351" s="33">
        <v>43826.113888888802</v>
      </c>
      <c r="C351" s="1">
        <v>1</v>
      </c>
      <c r="E351" s="1" t="s">
        <v>486</v>
      </c>
      <c r="F351" s="1" t="s">
        <v>119</v>
      </c>
    </row>
    <row r="352" spans="1:6" x14ac:dyDescent="0.15">
      <c r="A352" s="1">
        <v>350</v>
      </c>
      <c r="B352" s="33">
        <v>43825.323993055499</v>
      </c>
      <c r="C352" s="1">
        <v>1</v>
      </c>
      <c r="E352" s="1" t="s">
        <v>487</v>
      </c>
      <c r="F352" s="1" t="s">
        <v>119</v>
      </c>
    </row>
    <row r="353" spans="1:6" x14ac:dyDescent="0.15">
      <c r="A353" s="1">
        <v>351</v>
      </c>
      <c r="B353" s="33">
        <v>43820.814178240696</v>
      </c>
      <c r="C353" s="1">
        <v>5</v>
      </c>
      <c r="E353" s="1" t="s">
        <v>488</v>
      </c>
      <c r="F353" s="1" t="s">
        <v>489</v>
      </c>
    </row>
    <row r="354" spans="1:6" x14ac:dyDescent="0.15">
      <c r="A354" s="1">
        <v>352</v>
      </c>
      <c r="B354" s="33">
        <v>43818.829618055497</v>
      </c>
      <c r="C354" s="1">
        <v>1</v>
      </c>
      <c r="E354" s="1" t="s">
        <v>490</v>
      </c>
      <c r="F354" s="1" t="s">
        <v>119</v>
      </c>
    </row>
    <row r="355" spans="1:6" x14ac:dyDescent="0.15">
      <c r="A355" s="1">
        <v>353</v>
      </c>
      <c r="B355" s="33">
        <v>43818.751250000001</v>
      </c>
      <c r="C355" s="1">
        <v>1</v>
      </c>
      <c r="E355" s="1" t="s">
        <v>491</v>
      </c>
      <c r="F355" s="1" t="s">
        <v>121</v>
      </c>
    </row>
    <row r="356" spans="1:6" x14ac:dyDescent="0.15">
      <c r="A356" s="1">
        <v>354</v>
      </c>
      <c r="B356" s="33">
        <v>43818.617233796198</v>
      </c>
      <c r="C356" s="1">
        <v>1</v>
      </c>
      <c r="E356" s="1" t="s">
        <v>492</v>
      </c>
      <c r="F356" s="1" t="s">
        <v>119</v>
      </c>
    </row>
    <row r="357" spans="1:6" x14ac:dyDescent="0.15">
      <c r="A357" s="1">
        <v>355</v>
      </c>
      <c r="B357" s="33">
        <v>43817.646562499998</v>
      </c>
      <c r="C357" s="1">
        <v>1</v>
      </c>
      <c r="E357" s="1" t="s">
        <v>493</v>
      </c>
      <c r="F357" s="1" t="s">
        <v>121</v>
      </c>
    </row>
    <row r="358" spans="1:6" x14ac:dyDescent="0.15">
      <c r="A358" s="1">
        <v>356</v>
      </c>
      <c r="B358" s="33">
        <v>43815.709606481403</v>
      </c>
      <c r="C358" s="1">
        <v>1</v>
      </c>
      <c r="E358" s="1" t="s">
        <v>494</v>
      </c>
      <c r="F358" s="1" t="s">
        <v>119</v>
      </c>
    </row>
    <row r="359" spans="1:6" x14ac:dyDescent="0.15">
      <c r="A359" s="1">
        <v>357</v>
      </c>
      <c r="B359" s="33">
        <v>43815.696817129603</v>
      </c>
      <c r="C359" s="1">
        <v>1</v>
      </c>
      <c r="E359" s="1" t="s">
        <v>495</v>
      </c>
      <c r="F359" s="1" t="s">
        <v>119</v>
      </c>
    </row>
    <row r="360" spans="1:6" x14ac:dyDescent="0.15">
      <c r="A360" s="1">
        <v>358</v>
      </c>
      <c r="B360" s="33">
        <v>43812.522337962902</v>
      </c>
      <c r="C360" s="1">
        <v>1</v>
      </c>
      <c r="E360" s="1" t="s">
        <v>496</v>
      </c>
      <c r="F360" s="1" t="s">
        <v>121</v>
      </c>
    </row>
    <row r="361" spans="1:6" x14ac:dyDescent="0.15">
      <c r="A361" s="1">
        <v>359</v>
      </c>
      <c r="B361" s="33">
        <v>43812.098993055501</v>
      </c>
      <c r="C361" s="1">
        <v>1</v>
      </c>
      <c r="E361" s="1" t="s">
        <v>497</v>
      </c>
      <c r="F361" s="1" t="s">
        <v>146</v>
      </c>
    </row>
    <row r="362" spans="1:6" x14ac:dyDescent="0.15">
      <c r="A362" s="1">
        <v>360</v>
      </c>
      <c r="B362" s="33">
        <v>43811.474432870302</v>
      </c>
      <c r="C362" s="1">
        <v>1</v>
      </c>
      <c r="E362" s="1" t="s">
        <v>498</v>
      </c>
      <c r="F362" s="1" t="s">
        <v>121</v>
      </c>
    </row>
    <row r="363" spans="1:6" x14ac:dyDescent="0.15">
      <c r="A363" s="1">
        <v>361</v>
      </c>
      <c r="B363" s="33">
        <v>43810.8855439814</v>
      </c>
      <c r="C363" s="1">
        <v>1</v>
      </c>
      <c r="E363" s="1" t="s">
        <v>499</v>
      </c>
      <c r="F363" s="1" t="s">
        <v>119</v>
      </c>
    </row>
    <row r="364" spans="1:6" x14ac:dyDescent="0.15">
      <c r="A364" s="1">
        <v>362</v>
      </c>
      <c r="B364" s="33">
        <v>43810.816643518498</v>
      </c>
      <c r="C364" s="1">
        <v>2</v>
      </c>
      <c r="E364" s="1" t="s">
        <v>500</v>
      </c>
      <c r="F364" s="1" t="s">
        <v>121</v>
      </c>
    </row>
    <row r="365" spans="1:6" x14ac:dyDescent="0.15">
      <c r="A365" s="1">
        <v>363</v>
      </c>
      <c r="B365" s="33">
        <v>43810.798587962898</v>
      </c>
      <c r="C365" s="1">
        <v>1</v>
      </c>
      <c r="E365" s="1" t="s">
        <v>501</v>
      </c>
      <c r="F365" s="1" t="s">
        <v>119</v>
      </c>
    </row>
    <row r="366" spans="1:6" x14ac:dyDescent="0.15">
      <c r="A366" s="1">
        <v>364</v>
      </c>
      <c r="B366" s="33">
        <v>43803.458310185102</v>
      </c>
      <c r="C366" s="1">
        <v>1</v>
      </c>
      <c r="E366" s="1" t="s">
        <v>502</v>
      </c>
      <c r="F366" s="1" t="s">
        <v>121</v>
      </c>
    </row>
    <row r="367" spans="1:6" x14ac:dyDescent="0.15">
      <c r="A367" s="1">
        <v>365</v>
      </c>
      <c r="B367" s="33">
        <v>43801.856469907398</v>
      </c>
      <c r="C367" s="1">
        <v>1</v>
      </c>
      <c r="E367" s="1" t="s">
        <v>503</v>
      </c>
      <c r="F367" s="1" t="s">
        <v>119</v>
      </c>
    </row>
    <row r="368" spans="1:6" x14ac:dyDescent="0.15">
      <c r="A368" s="1">
        <v>366</v>
      </c>
      <c r="B368" s="33">
        <v>43798.677824074002</v>
      </c>
      <c r="C368" s="1">
        <v>2</v>
      </c>
      <c r="E368" s="1" t="s">
        <v>504</v>
      </c>
      <c r="F368" s="1" t="s">
        <v>119</v>
      </c>
    </row>
    <row r="369" spans="1:6" x14ac:dyDescent="0.15">
      <c r="A369" s="1">
        <v>367</v>
      </c>
      <c r="B369" s="33">
        <v>43789.4397337962</v>
      </c>
      <c r="C369" s="1">
        <v>1</v>
      </c>
      <c r="E369" s="1" t="s">
        <v>505</v>
      </c>
      <c r="F369" s="1" t="s">
        <v>121</v>
      </c>
    </row>
    <row r="370" spans="1:6" x14ac:dyDescent="0.15">
      <c r="A370" s="1">
        <v>368</v>
      </c>
      <c r="B370" s="33">
        <v>43775.888136574002</v>
      </c>
      <c r="C370" s="1">
        <v>1</v>
      </c>
      <c r="E370" s="1" t="s">
        <v>506</v>
      </c>
      <c r="F370" s="1" t="s">
        <v>119</v>
      </c>
    </row>
    <row r="371" spans="1:6" x14ac:dyDescent="0.15">
      <c r="A371" s="1">
        <v>369</v>
      </c>
      <c r="B371" s="33">
        <v>43767.495775462899</v>
      </c>
      <c r="C371" s="1">
        <v>1</v>
      </c>
      <c r="E371" s="1" t="s">
        <v>507</v>
      </c>
      <c r="F371" s="1" t="s">
        <v>119</v>
      </c>
    </row>
    <row r="372" spans="1:6" x14ac:dyDescent="0.15">
      <c r="A372" s="1">
        <v>370</v>
      </c>
      <c r="B372" s="33">
        <v>43766.639884259203</v>
      </c>
      <c r="C372" s="1">
        <v>1</v>
      </c>
      <c r="E372" s="1" t="s">
        <v>508</v>
      </c>
      <c r="F372" s="1" t="s">
        <v>119</v>
      </c>
    </row>
    <row r="373" spans="1:6" x14ac:dyDescent="0.15">
      <c r="A373" s="1">
        <v>371</v>
      </c>
      <c r="B373" s="33">
        <v>43765.863773148099</v>
      </c>
      <c r="C373" s="1">
        <v>5</v>
      </c>
      <c r="E373" s="1" t="s">
        <v>509</v>
      </c>
      <c r="F373" s="1" t="s">
        <v>121</v>
      </c>
    </row>
    <row r="374" spans="1:6" x14ac:dyDescent="0.15">
      <c r="A374" s="1">
        <v>372</v>
      </c>
      <c r="B374" s="33">
        <v>43749.683842592502</v>
      </c>
      <c r="C374" s="1">
        <v>1</v>
      </c>
      <c r="E374" s="1" t="s">
        <v>510</v>
      </c>
      <c r="F374" s="1" t="s">
        <v>119</v>
      </c>
    </row>
    <row r="375" spans="1:6" x14ac:dyDescent="0.15">
      <c r="A375" s="1">
        <v>373</v>
      </c>
      <c r="B375" s="33">
        <v>43745.731469907398</v>
      </c>
      <c r="C375" s="1">
        <v>3</v>
      </c>
      <c r="E375" s="1" t="s">
        <v>511</v>
      </c>
      <c r="F375" s="1" t="s">
        <v>119</v>
      </c>
    </row>
    <row r="376" spans="1:6" x14ac:dyDescent="0.15">
      <c r="A376" s="1">
        <v>374</v>
      </c>
      <c r="B376" s="33">
        <v>43739.337175925903</v>
      </c>
      <c r="C376" s="1">
        <v>1</v>
      </c>
      <c r="E376" s="1" t="s">
        <v>512</v>
      </c>
      <c r="F376" s="1" t="s">
        <v>121</v>
      </c>
    </row>
    <row r="377" spans="1:6" x14ac:dyDescent="0.15">
      <c r="A377" s="1">
        <v>375</v>
      </c>
      <c r="B377" s="33">
        <v>43735.949247685101</v>
      </c>
      <c r="C377" s="1">
        <v>1</v>
      </c>
      <c r="E377" s="1" t="s">
        <v>513</v>
      </c>
      <c r="F377" s="1" t="s">
        <v>119</v>
      </c>
    </row>
    <row r="378" spans="1:6" x14ac:dyDescent="0.15">
      <c r="A378" s="1">
        <v>376</v>
      </c>
      <c r="B378" s="33">
        <v>43728.900428240697</v>
      </c>
      <c r="C378" s="1">
        <v>1</v>
      </c>
      <c r="E378" s="1" t="s">
        <v>514</v>
      </c>
      <c r="F378" s="1" t="s">
        <v>119</v>
      </c>
    </row>
    <row r="379" spans="1:6" x14ac:dyDescent="0.15">
      <c r="A379" s="1">
        <v>377</v>
      </c>
      <c r="B379" s="33">
        <v>43725.960787037002</v>
      </c>
      <c r="C379" s="1">
        <v>1</v>
      </c>
      <c r="E379" s="1" t="s">
        <v>515</v>
      </c>
      <c r="F379" s="1" t="s">
        <v>146</v>
      </c>
    </row>
    <row r="380" spans="1:6" x14ac:dyDescent="0.15">
      <c r="A380" s="1">
        <v>378</v>
      </c>
      <c r="B380" s="33">
        <v>43720.835694444402</v>
      </c>
      <c r="C380" s="1">
        <v>4</v>
      </c>
      <c r="E380" s="1" t="s">
        <v>516</v>
      </c>
      <c r="F380" s="1" t="s">
        <v>119</v>
      </c>
    </row>
    <row r="381" spans="1:6" x14ac:dyDescent="0.15">
      <c r="A381" s="1">
        <v>379</v>
      </c>
      <c r="B381" s="33">
        <v>43717.053854166603</v>
      </c>
      <c r="C381" s="1">
        <v>1</v>
      </c>
      <c r="E381" s="1" t="s">
        <v>517</v>
      </c>
      <c r="F381" s="1" t="s">
        <v>119</v>
      </c>
    </row>
    <row r="382" spans="1:6" x14ac:dyDescent="0.15">
      <c r="A382" s="1">
        <v>380</v>
      </c>
      <c r="B382" s="33">
        <v>43706.869884259198</v>
      </c>
      <c r="C382" s="1">
        <v>1</v>
      </c>
      <c r="E382" s="1" t="s">
        <v>518</v>
      </c>
      <c r="F382" s="1" t="s">
        <v>146</v>
      </c>
    </row>
    <row r="383" spans="1:6" x14ac:dyDescent="0.15">
      <c r="A383" s="1">
        <v>381</v>
      </c>
      <c r="B383" s="33">
        <v>43704.796747685097</v>
      </c>
      <c r="C383" s="1">
        <v>1</v>
      </c>
      <c r="E383" s="1" t="s">
        <v>519</v>
      </c>
      <c r="F383" s="1" t="s">
        <v>119</v>
      </c>
    </row>
    <row r="384" spans="1:6" x14ac:dyDescent="0.15">
      <c r="A384" s="1">
        <v>382</v>
      </c>
      <c r="B384" s="33">
        <v>43704.6089236111</v>
      </c>
      <c r="C384" s="1">
        <v>1</v>
      </c>
      <c r="E384" s="1" t="s">
        <v>520</v>
      </c>
      <c r="F384" s="1" t="s">
        <v>119</v>
      </c>
    </row>
    <row r="385" spans="1:6" x14ac:dyDescent="0.15">
      <c r="A385" s="1">
        <v>383</v>
      </c>
      <c r="B385" s="33">
        <v>43703.664953703701</v>
      </c>
      <c r="C385" s="1">
        <v>1</v>
      </c>
      <c r="E385" s="1" t="s">
        <v>521</v>
      </c>
      <c r="F385" s="1" t="s">
        <v>119</v>
      </c>
    </row>
    <row r="386" spans="1:6" x14ac:dyDescent="0.15">
      <c r="A386" s="1">
        <v>384</v>
      </c>
      <c r="B386" s="33">
        <v>43700.772453703699</v>
      </c>
      <c r="C386" s="1">
        <v>1</v>
      </c>
      <c r="E386" s="1" t="s">
        <v>522</v>
      </c>
      <c r="F386" s="1" t="s">
        <v>119</v>
      </c>
    </row>
    <row r="387" spans="1:6" x14ac:dyDescent="0.15">
      <c r="A387" s="1">
        <v>385</v>
      </c>
      <c r="B387" s="33">
        <v>43699.817824074002</v>
      </c>
      <c r="C387" s="1">
        <v>1</v>
      </c>
      <c r="E387" s="1" t="s">
        <v>523</v>
      </c>
      <c r="F387" s="1" t="s">
        <v>119</v>
      </c>
    </row>
    <row r="388" spans="1:6" x14ac:dyDescent="0.15">
      <c r="A388" s="1">
        <v>386</v>
      </c>
      <c r="B388" s="33">
        <v>43698.9760185185</v>
      </c>
      <c r="C388" s="1">
        <v>1</v>
      </c>
      <c r="E388" s="1" t="s">
        <v>524</v>
      </c>
      <c r="F388" s="1" t="s">
        <v>119</v>
      </c>
    </row>
    <row r="389" spans="1:6" x14ac:dyDescent="0.15">
      <c r="A389" s="1">
        <v>387</v>
      </c>
      <c r="B389" s="33">
        <v>43697.722395833298</v>
      </c>
      <c r="C389" s="1">
        <v>1</v>
      </c>
      <c r="E389" s="1" t="s">
        <v>525</v>
      </c>
      <c r="F389" s="1" t="s">
        <v>119</v>
      </c>
    </row>
    <row r="390" spans="1:6" x14ac:dyDescent="0.15">
      <c r="A390" s="1">
        <v>388</v>
      </c>
      <c r="B390" s="33">
        <v>43694.6921180555</v>
      </c>
      <c r="C390" s="1">
        <v>1</v>
      </c>
      <c r="E390" s="1" t="s">
        <v>526</v>
      </c>
      <c r="F390" s="1" t="s">
        <v>119</v>
      </c>
    </row>
    <row r="391" spans="1:6" x14ac:dyDescent="0.15">
      <c r="A391" s="1">
        <v>389</v>
      </c>
      <c r="B391" s="33">
        <v>43689.716469907398</v>
      </c>
      <c r="C391" s="1">
        <v>2</v>
      </c>
      <c r="E391" s="1" t="s">
        <v>527</v>
      </c>
      <c r="F391" s="1" t="s">
        <v>119</v>
      </c>
    </row>
    <row r="392" spans="1:6" x14ac:dyDescent="0.15">
      <c r="A392" s="1">
        <v>390</v>
      </c>
      <c r="B392" s="33">
        <v>43678.557835648098</v>
      </c>
      <c r="C392" s="1">
        <v>1</v>
      </c>
      <c r="E392" s="1" t="s">
        <v>528</v>
      </c>
      <c r="F392" s="1" t="s">
        <v>121</v>
      </c>
    </row>
    <row r="393" spans="1:6" x14ac:dyDescent="0.15">
      <c r="A393" s="1">
        <v>391</v>
      </c>
      <c r="B393" s="33">
        <v>43677.134641203702</v>
      </c>
      <c r="C393" s="1">
        <v>1</v>
      </c>
      <c r="E393" s="1" t="s">
        <v>529</v>
      </c>
      <c r="F393" s="1" t="s">
        <v>146</v>
      </c>
    </row>
    <row r="394" spans="1:6" x14ac:dyDescent="0.15">
      <c r="A394" s="1">
        <v>392</v>
      </c>
      <c r="B394" s="33">
        <v>43670.799942129597</v>
      </c>
      <c r="C394" s="1">
        <v>1</v>
      </c>
      <c r="E394" s="1" t="s">
        <v>530</v>
      </c>
      <c r="F394" s="1" t="s">
        <v>121</v>
      </c>
    </row>
    <row r="395" spans="1:6" x14ac:dyDescent="0.15">
      <c r="A395" s="1">
        <v>393</v>
      </c>
      <c r="B395" s="33">
        <v>43669.3508449074</v>
      </c>
      <c r="C395" s="1">
        <v>1</v>
      </c>
      <c r="E395" s="1" t="s">
        <v>531</v>
      </c>
      <c r="F395" s="1" t="s">
        <v>124</v>
      </c>
    </row>
    <row r="396" spans="1:6" x14ac:dyDescent="0.15">
      <c r="A396" s="1">
        <v>394</v>
      </c>
      <c r="B396" s="33">
        <v>43665.982268518499</v>
      </c>
      <c r="C396" s="1">
        <v>1</v>
      </c>
      <c r="E396" s="1" t="s">
        <v>532</v>
      </c>
      <c r="F396" s="1" t="s">
        <v>119</v>
      </c>
    </row>
    <row r="397" spans="1:6" x14ac:dyDescent="0.15">
      <c r="A397" s="1">
        <v>395</v>
      </c>
      <c r="B397" s="33">
        <v>43664.784467592501</v>
      </c>
      <c r="C397" s="1">
        <v>1</v>
      </c>
      <c r="E397" s="1" t="s">
        <v>533</v>
      </c>
      <c r="F397" s="1" t="s">
        <v>119</v>
      </c>
    </row>
    <row r="398" spans="1:6" x14ac:dyDescent="0.15">
      <c r="A398" s="1">
        <v>396</v>
      </c>
      <c r="B398" s="33">
        <v>43663.612094907403</v>
      </c>
      <c r="C398" s="1">
        <v>1</v>
      </c>
      <c r="E398" s="1" t="s">
        <v>534</v>
      </c>
      <c r="F398" s="1" t="s">
        <v>119</v>
      </c>
    </row>
    <row r="399" spans="1:6" x14ac:dyDescent="0.15">
      <c r="A399" s="1">
        <v>397</v>
      </c>
      <c r="B399" s="33">
        <v>43663.2964699074</v>
      </c>
      <c r="C399" s="1">
        <v>4</v>
      </c>
      <c r="E399" s="1" t="s">
        <v>535</v>
      </c>
      <c r="F399" s="1" t="s">
        <v>121</v>
      </c>
    </row>
    <row r="400" spans="1:6" x14ac:dyDescent="0.15">
      <c r="A400" s="1">
        <v>398</v>
      </c>
      <c r="B400" s="33">
        <v>44379.706863425898</v>
      </c>
      <c r="C400" s="1">
        <v>1</v>
      </c>
      <c r="E400" s="1" t="s">
        <v>536</v>
      </c>
      <c r="F400" s="1" t="s">
        <v>119</v>
      </c>
    </row>
    <row r="401" spans="1:6" x14ac:dyDescent="0.15">
      <c r="A401" s="1">
        <v>399</v>
      </c>
      <c r="B401" s="33">
        <v>43655.888668981403</v>
      </c>
      <c r="C401" s="1">
        <v>1</v>
      </c>
      <c r="E401" s="1" t="s">
        <v>537</v>
      </c>
      <c r="F401" s="1" t="s">
        <v>119</v>
      </c>
    </row>
    <row r="402" spans="1:6" x14ac:dyDescent="0.15">
      <c r="A402" s="1">
        <v>400</v>
      </c>
      <c r="B402" s="33">
        <v>43648.653668981402</v>
      </c>
      <c r="C402" s="1">
        <v>1</v>
      </c>
      <c r="E402" s="1" t="s">
        <v>538</v>
      </c>
      <c r="F402" s="1" t="s">
        <v>119</v>
      </c>
    </row>
    <row r="403" spans="1:6" x14ac:dyDescent="0.15">
      <c r="A403" s="1">
        <v>401</v>
      </c>
      <c r="B403" s="33">
        <v>43646.412233796298</v>
      </c>
      <c r="C403" s="1">
        <v>1</v>
      </c>
      <c r="E403" s="1" t="s">
        <v>539</v>
      </c>
      <c r="F403" s="1" t="s">
        <v>121</v>
      </c>
    </row>
    <row r="404" spans="1:6" x14ac:dyDescent="0.15">
      <c r="A404" s="1">
        <v>402</v>
      </c>
      <c r="B404" s="33">
        <v>43638.863125000003</v>
      </c>
      <c r="C404" s="1">
        <v>5</v>
      </c>
      <c r="E404" s="1" t="s">
        <v>540</v>
      </c>
      <c r="F404" s="1" t="s">
        <v>119</v>
      </c>
    </row>
    <row r="405" spans="1:6" x14ac:dyDescent="0.15">
      <c r="A405" s="1">
        <v>403</v>
      </c>
      <c r="B405" s="33">
        <v>43636.7963310185</v>
      </c>
      <c r="C405" s="1">
        <v>1</v>
      </c>
      <c r="E405" s="1" t="s">
        <v>541</v>
      </c>
      <c r="F405" s="1" t="s">
        <v>121</v>
      </c>
    </row>
    <row r="406" spans="1:6" x14ac:dyDescent="0.15">
      <c r="A406" s="1">
        <v>404</v>
      </c>
      <c r="B406" s="33">
        <v>43636.506712962902</v>
      </c>
      <c r="C406" s="1">
        <v>1</v>
      </c>
      <c r="E406" s="1" t="s">
        <v>542</v>
      </c>
      <c r="F406" s="1" t="s">
        <v>121</v>
      </c>
    </row>
    <row r="407" spans="1:6" x14ac:dyDescent="0.15">
      <c r="A407" s="1">
        <v>405</v>
      </c>
      <c r="B407" s="33">
        <v>43634.484085648102</v>
      </c>
      <c r="C407" s="1">
        <v>1</v>
      </c>
      <c r="E407" s="1" t="s">
        <v>543</v>
      </c>
      <c r="F407" s="1" t="s">
        <v>121</v>
      </c>
    </row>
    <row r="408" spans="1:6" x14ac:dyDescent="0.15">
      <c r="A408" s="1">
        <v>406</v>
      </c>
      <c r="B408" s="33">
        <v>43630.573831018497</v>
      </c>
      <c r="C408" s="1">
        <v>1</v>
      </c>
      <c r="E408" s="1" t="s">
        <v>544</v>
      </c>
      <c r="F408" s="1" t="s">
        <v>121</v>
      </c>
    </row>
    <row r="409" spans="1:6" x14ac:dyDescent="0.15">
      <c r="A409" s="1">
        <v>407</v>
      </c>
      <c r="B409" s="33">
        <v>43627.380185185102</v>
      </c>
      <c r="C409" s="1">
        <v>1</v>
      </c>
      <c r="E409" s="1" t="s">
        <v>545</v>
      </c>
      <c r="F409" s="1" t="s">
        <v>121</v>
      </c>
    </row>
    <row r="410" spans="1:6" x14ac:dyDescent="0.15">
      <c r="A410" s="1">
        <v>408</v>
      </c>
      <c r="B410" s="33">
        <v>43622.555081018501</v>
      </c>
      <c r="C410" s="1">
        <v>1</v>
      </c>
      <c r="E410" s="1" t="s">
        <v>546</v>
      </c>
      <c r="F410" s="1" t="s">
        <v>121</v>
      </c>
    </row>
    <row r="411" spans="1:6" x14ac:dyDescent="0.15">
      <c r="A411" s="1">
        <v>409</v>
      </c>
      <c r="B411" s="33">
        <v>43622.553483796197</v>
      </c>
      <c r="C411" s="1">
        <v>1</v>
      </c>
      <c r="E411" s="1" t="s">
        <v>547</v>
      </c>
      <c r="F411" s="1" t="s">
        <v>121</v>
      </c>
    </row>
    <row r="412" spans="1:6" x14ac:dyDescent="0.15">
      <c r="A412" s="1">
        <v>410</v>
      </c>
      <c r="B412" s="33">
        <v>43622.447615740697</v>
      </c>
      <c r="C412" s="1">
        <v>1</v>
      </c>
      <c r="E412" s="1" t="s">
        <v>548</v>
      </c>
      <c r="F412" s="1" t="s">
        <v>121</v>
      </c>
    </row>
    <row r="413" spans="1:6" x14ac:dyDescent="0.15">
      <c r="A413" s="1">
        <v>411</v>
      </c>
      <c r="B413" s="33">
        <v>43621.883912037003</v>
      </c>
      <c r="C413" s="1">
        <v>1</v>
      </c>
      <c r="E413" s="1" t="s">
        <v>549</v>
      </c>
      <c r="F413" s="1" t="s">
        <v>121</v>
      </c>
    </row>
    <row r="414" spans="1:6" x14ac:dyDescent="0.15">
      <c r="A414" s="1">
        <v>412</v>
      </c>
      <c r="B414" s="33">
        <v>43621.867395833302</v>
      </c>
      <c r="C414" s="1">
        <v>1</v>
      </c>
      <c r="E414" s="1" t="s">
        <v>550</v>
      </c>
      <c r="F414" s="1" t="s">
        <v>121</v>
      </c>
    </row>
    <row r="415" spans="1:6" x14ac:dyDescent="0.15">
      <c r="A415" s="1">
        <v>413</v>
      </c>
      <c r="B415" s="33">
        <v>43621.027418981401</v>
      </c>
      <c r="C415" s="1">
        <v>1</v>
      </c>
      <c r="E415" s="1" t="s">
        <v>551</v>
      </c>
      <c r="F415" s="1" t="s">
        <v>121</v>
      </c>
    </row>
    <row r="416" spans="1:6" x14ac:dyDescent="0.15">
      <c r="A416" s="1">
        <v>414</v>
      </c>
      <c r="B416" s="33">
        <v>43620.904236111099</v>
      </c>
      <c r="C416" s="1">
        <v>1</v>
      </c>
      <c r="E416" s="1" t="s">
        <v>552</v>
      </c>
      <c r="F416" s="1" t="s">
        <v>121</v>
      </c>
    </row>
    <row r="417" spans="1:6" x14ac:dyDescent="0.15">
      <c r="A417" s="1">
        <v>415</v>
      </c>
      <c r="B417" s="33">
        <v>43620.0183101851</v>
      </c>
      <c r="C417" s="1">
        <v>1</v>
      </c>
      <c r="E417" s="1" t="s">
        <v>553</v>
      </c>
      <c r="F417" s="1" t="s">
        <v>121</v>
      </c>
    </row>
    <row r="418" spans="1:6" x14ac:dyDescent="0.15">
      <c r="A418" s="1">
        <v>416</v>
      </c>
      <c r="B418" s="33">
        <v>43619.859513888798</v>
      </c>
      <c r="C418" s="1">
        <v>1</v>
      </c>
      <c r="E418" s="1" t="s">
        <v>554</v>
      </c>
      <c r="F418" s="1" t="s">
        <v>121</v>
      </c>
    </row>
    <row r="419" spans="1:6" x14ac:dyDescent="0.15">
      <c r="A419" s="1">
        <v>417</v>
      </c>
      <c r="B419" s="33">
        <v>43619.742268518501</v>
      </c>
      <c r="C419" s="1">
        <v>1</v>
      </c>
      <c r="E419" s="1" t="s">
        <v>555</v>
      </c>
      <c r="F419" s="1" t="s">
        <v>121</v>
      </c>
    </row>
    <row r="420" spans="1:6" x14ac:dyDescent="0.15">
      <c r="A420" s="1">
        <v>418</v>
      </c>
      <c r="B420" s="33">
        <v>43619.720358796301</v>
      </c>
      <c r="C420" s="1">
        <v>1</v>
      </c>
      <c r="E420" s="1" t="s">
        <v>556</v>
      </c>
      <c r="F420" s="1" t="s">
        <v>121</v>
      </c>
    </row>
    <row r="421" spans="1:6" x14ac:dyDescent="0.15">
      <c r="A421" s="1">
        <v>419</v>
      </c>
      <c r="B421" s="33">
        <v>43619.702893518501</v>
      </c>
      <c r="C421" s="1">
        <v>1</v>
      </c>
      <c r="E421" s="1" t="s">
        <v>557</v>
      </c>
      <c r="F421" s="1" t="s">
        <v>121</v>
      </c>
    </row>
    <row r="422" spans="1:6" x14ac:dyDescent="0.15">
      <c r="A422" s="1">
        <v>420</v>
      </c>
      <c r="B422" s="33">
        <v>43619.701782407399</v>
      </c>
      <c r="C422" s="1">
        <v>1</v>
      </c>
      <c r="E422" s="1" t="s">
        <v>558</v>
      </c>
      <c r="F422" s="1" t="s">
        <v>121</v>
      </c>
    </row>
    <row r="423" spans="1:6" x14ac:dyDescent="0.15">
      <c r="A423" s="1">
        <v>421</v>
      </c>
      <c r="B423" s="33">
        <v>43619.569131944401</v>
      </c>
      <c r="C423" s="1">
        <v>1</v>
      </c>
      <c r="E423" s="1" t="s">
        <v>559</v>
      </c>
      <c r="F423" s="1" t="s">
        <v>121</v>
      </c>
    </row>
    <row r="424" spans="1:6" x14ac:dyDescent="0.15">
      <c r="A424" s="1">
        <v>422</v>
      </c>
      <c r="B424" s="33">
        <v>43619.5664004629</v>
      </c>
      <c r="C424" s="1">
        <v>1</v>
      </c>
      <c r="E424" s="1" t="s">
        <v>560</v>
      </c>
      <c r="F424" s="1" t="s">
        <v>121</v>
      </c>
    </row>
    <row r="425" spans="1:6" x14ac:dyDescent="0.15">
      <c r="A425" s="1">
        <v>423</v>
      </c>
      <c r="B425" s="33">
        <v>43619.443414351801</v>
      </c>
      <c r="C425" s="1">
        <v>1</v>
      </c>
      <c r="E425" s="1" t="s">
        <v>561</v>
      </c>
      <c r="F425" s="1" t="s">
        <v>121</v>
      </c>
    </row>
    <row r="426" spans="1:6" x14ac:dyDescent="0.15">
      <c r="A426" s="1">
        <v>424</v>
      </c>
      <c r="B426" s="33">
        <v>43619.424791666599</v>
      </c>
      <c r="C426" s="1">
        <v>1</v>
      </c>
      <c r="E426" s="1" t="s">
        <v>562</v>
      </c>
      <c r="F426" s="1" t="s">
        <v>121</v>
      </c>
    </row>
    <row r="427" spans="1:6" x14ac:dyDescent="0.15">
      <c r="A427" s="1">
        <v>425</v>
      </c>
      <c r="B427" s="33">
        <v>43619.3001851851</v>
      </c>
      <c r="C427" s="1">
        <v>1</v>
      </c>
      <c r="E427" s="1" t="s">
        <v>563</v>
      </c>
      <c r="F427" s="1" t="s">
        <v>121</v>
      </c>
    </row>
    <row r="428" spans="1:6" x14ac:dyDescent="0.15">
      <c r="A428" s="1">
        <v>426</v>
      </c>
      <c r="B428" s="33">
        <v>43618.828587962897</v>
      </c>
      <c r="C428" s="1">
        <v>1</v>
      </c>
      <c r="E428" s="1" t="s">
        <v>564</v>
      </c>
      <c r="F428" s="1" t="s">
        <v>121</v>
      </c>
    </row>
    <row r="429" spans="1:6" x14ac:dyDescent="0.15">
      <c r="A429" s="1">
        <v>427</v>
      </c>
      <c r="B429" s="33">
        <v>43618.808645833298</v>
      </c>
      <c r="C429" s="1">
        <v>1</v>
      </c>
      <c r="E429" s="1" t="s">
        <v>565</v>
      </c>
      <c r="F429" s="1" t="s">
        <v>121</v>
      </c>
    </row>
    <row r="430" spans="1:6" x14ac:dyDescent="0.15">
      <c r="A430" s="1">
        <v>428</v>
      </c>
      <c r="B430" s="33">
        <v>43618.771643518499</v>
      </c>
      <c r="C430" s="1">
        <v>1</v>
      </c>
      <c r="E430" s="1" t="s">
        <v>566</v>
      </c>
      <c r="F430" s="1" t="s">
        <v>121</v>
      </c>
    </row>
    <row r="431" spans="1:6" x14ac:dyDescent="0.15">
      <c r="A431" s="1">
        <v>429</v>
      </c>
      <c r="B431" s="33">
        <v>43618.766238425902</v>
      </c>
      <c r="C431" s="1">
        <v>1</v>
      </c>
      <c r="E431" s="1" t="s">
        <v>567</v>
      </c>
      <c r="F431" s="1" t="s">
        <v>121</v>
      </c>
    </row>
    <row r="432" spans="1:6" x14ac:dyDescent="0.15">
      <c r="A432" s="1">
        <v>430</v>
      </c>
      <c r="B432" s="33">
        <v>43618.415335648097</v>
      </c>
      <c r="C432" s="1">
        <v>1</v>
      </c>
      <c r="E432" s="1" t="s">
        <v>568</v>
      </c>
      <c r="F432" s="1" t="s">
        <v>121</v>
      </c>
    </row>
    <row r="433" spans="1:6" x14ac:dyDescent="0.15">
      <c r="A433" s="1">
        <v>431</v>
      </c>
      <c r="B433" s="33">
        <v>43617.945752314801</v>
      </c>
      <c r="C433" s="1">
        <v>1</v>
      </c>
      <c r="E433" s="1" t="s">
        <v>569</v>
      </c>
      <c r="F433" s="1" t="s">
        <v>121</v>
      </c>
    </row>
    <row r="434" spans="1:6" x14ac:dyDescent="0.15">
      <c r="A434" s="1">
        <v>432</v>
      </c>
      <c r="B434" s="33">
        <v>43617.562222222201</v>
      </c>
      <c r="C434" s="1">
        <v>1</v>
      </c>
      <c r="E434" s="1" t="s">
        <v>570</v>
      </c>
      <c r="F434" s="1" t="s">
        <v>121</v>
      </c>
    </row>
    <row r="435" spans="1:6" x14ac:dyDescent="0.15">
      <c r="A435" s="1">
        <v>433</v>
      </c>
      <c r="B435" s="33">
        <v>43617.452465277704</v>
      </c>
      <c r="C435" s="1">
        <v>1</v>
      </c>
      <c r="E435" s="1" t="s">
        <v>571</v>
      </c>
      <c r="F435" s="1" t="s">
        <v>121</v>
      </c>
    </row>
    <row r="436" spans="1:6" x14ac:dyDescent="0.15">
      <c r="A436" s="1">
        <v>434</v>
      </c>
      <c r="B436" s="33">
        <v>43617.4335416666</v>
      </c>
      <c r="C436" s="1">
        <v>1</v>
      </c>
      <c r="E436" s="1" t="s">
        <v>572</v>
      </c>
      <c r="F436" s="1" t="s">
        <v>121</v>
      </c>
    </row>
    <row r="437" spans="1:6" x14ac:dyDescent="0.15">
      <c r="A437" s="1">
        <v>435</v>
      </c>
      <c r="B437" s="33">
        <v>43617.429062499999</v>
      </c>
      <c r="C437" s="1">
        <v>1</v>
      </c>
      <c r="E437" s="1" t="s">
        <v>573</v>
      </c>
      <c r="F437" s="1" t="s">
        <v>121</v>
      </c>
    </row>
    <row r="438" spans="1:6" x14ac:dyDescent="0.15">
      <c r="A438" s="1">
        <v>436</v>
      </c>
      <c r="B438" s="33">
        <v>43617.397685185097</v>
      </c>
      <c r="C438" s="1">
        <v>1</v>
      </c>
      <c r="E438" s="1" t="s">
        <v>574</v>
      </c>
      <c r="F438" s="1" t="s">
        <v>121</v>
      </c>
    </row>
    <row r="439" spans="1:6" x14ac:dyDescent="0.15">
      <c r="A439" s="1">
        <v>437</v>
      </c>
      <c r="B439" s="33">
        <v>43617.212997685099</v>
      </c>
      <c r="C439" s="1">
        <v>1</v>
      </c>
      <c r="E439" s="1" t="s">
        <v>575</v>
      </c>
      <c r="F439" s="1" t="s">
        <v>121</v>
      </c>
    </row>
    <row r="440" spans="1:6" x14ac:dyDescent="0.15">
      <c r="A440" s="1">
        <v>438</v>
      </c>
      <c r="B440" s="33">
        <v>43617.031643518501</v>
      </c>
      <c r="C440" s="1">
        <v>1</v>
      </c>
      <c r="E440" s="1" t="s">
        <v>576</v>
      </c>
      <c r="F440" s="1" t="s">
        <v>121</v>
      </c>
    </row>
    <row r="441" spans="1:6" x14ac:dyDescent="0.15">
      <c r="A441" s="1">
        <v>439</v>
      </c>
      <c r="B441" s="33">
        <v>43616.629629629599</v>
      </c>
      <c r="C441" s="1">
        <v>1</v>
      </c>
      <c r="E441" s="1" t="s">
        <v>577</v>
      </c>
      <c r="F441" s="1" t="s">
        <v>121</v>
      </c>
    </row>
    <row r="442" spans="1:6" x14ac:dyDescent="0.15">
      <c r="A442" s="1">
        <v>440</v>
      </c>
      <c r="B442" s="33">
        <v>43616.596226851798</v>
      </c>
      <c r="C442" s="1">
        <v>1</v>
      </c>
      <c r="E442" s="1" t="s">
        <v>578</v>
      </c>
      <c r="F442" s="1" t="s">
        <v>121</v>
      </c>
    </row>
    <row r="443" spans="1:6" x14ac:dyDescent="0.15">
      <c r="A443" s="1">
        <v>441</v>
      </c>
      <c r="B443" s="33">
        <v>43616.589756944399</v>
      </c>
      <c r="C443" s="1">
        <v>1</v>
      </c>
      <c r="E443" s="1" t="s">
        <v>579</v>
      </c>
      <c r="F443" s="1" t="s">
        <v>121</v>
      </c>
    </row>
    <row r="444" spans="1:6" x14ac:dyDescent="0.15">
      <c r="A444" s="1">
        <v>442</v>
      </c>
      <c r="B444" s="33">
        <v>43616.376805555497</v>
      </c>
      <c r="C444" s="1">
        <v>1</v>
      </c>
      <c r="E444" s="1" t="s">
        <v>580</v>
      </c>
      <c r="F444" s="1" t="s">
        <v>121</v>
      </c>
    </row>
    <row r="445" spans="1:6" x14ac:dyDescent="0.15">
      <c r="A445" s="1">
        <v>443</v>
      </c>
      <c r="B445" s="33">
        <v>43616.310960648101</v>
      </c>
      <c r="C445" s="1">
        <v>1</v>
      </c>
      <c r="E445" s="1" t="s">
        <v>581</v>
      </c>
      <c r="F445" s="1" t="s">
        <v>121</v>
      </c>
    </row>
    <row r="446" spans="1:6" x14ac:dyDescent="0.15">
      <c r="A446" s="1">
        <v>444</v>
      </c>
      <c r="B446" s="33">
        <v>43616.294849537</v>
      </c>
      <c r="C446" s="1">
        <v>1</v>
      </c>
      <c r="E446" s="1" t="s">
        <v>582</v>
      </c>
      <c r="F446" s="1" t="s">
        <v>119</v>
      </c>
    </row>
    <row r="447" spans="1:6" x14ac:dyDescent="0.15">
      <c r="A447" s="1">
        <v>445</v>
      </c>
      <c r="B447" s="33">
        <v>43616.195081018501</v>
      </c>
      <c r="C447" s="1">
        <v>1</v>
      </c>
      <c r="E447" s="1" t="s">
        <v>583</v>
      </c>
      <c r="F447" s="1" t="s">
        <v>121</v>
      </c>
    </row>
    <row r="448" spans="1:6" x14ac:dyDescent="0.15">
      <c r="A448" s="1">
        <v>446</v>
      </c>
      <c r="B448" s="33">
        <v>43615.9438310185</v>
      </c>
      <c r="C448" s="1">
        <v>1</v>
      </c>
      <c r="E448" s="1" t="s">
        <v>584</v>
      </c>
      <c r="F448" s="1" t="s">
        <v>121</v>
      </c>
    </row>
    <row r="449" spans="1:6" x14ac:dyDescent="0.15">
      <c r="A449" s="1">
        <v>447</v>
      </c>
      <c r="B449" s="33">
        <v>43615.933935185101</v>
      </c>
      <c r="C449" s="1">
        <v>1</v>
      </c>
      <c r="E449" s="1" t="s">
        <v>585</v>
      </c>
      <c r="F449" s="1" t="s">
        <v>121</v>
      </c>
    </row>
    <row r="450" spans="1:6" x14ac:dyDescent="0.15">
      <c r="A450" s="1">
        <v>448</v>
      </c>
      <c r="B450" s="33">
        <v>43615.747384259201</v>
      </c>
      <c r="C450" s="1">
        <v>1</v>
      </c>
      <c r="E450" s="1" t="s">
        <v>586</v>
      </c>
      <c r="F450" s="1" t="s">
        <v>121</v>
      </c>
    </row>
    <row r="451" spans="1:6" x14ac:dyDescent="0.15">
      <c r="A451" s="1">
        <v>449</v>
      </c>
      <c r="B451" s="33">
        <v>43615.721493055498</v>
      </c>
      <c r="C451" s="1">
        <v>1</v>
      </c>
      <c r="E451" s="1" t="s">
        <v>587</v>
      </c>
      <c r="F451" s="1" t="s">
        <v>121</v>
      </c>
    </row>
    <row r="452" spans="1:6" x14ac:dyDescent="0.15">
      <c r="A452" s="1">
        <v>450</v>
      </c>
      <c r="B452" s="33">
        <v>43615.647071759202</v>
      </c>
      <c r="C452" s="1">
        <v>1</v>
      </c>
      <c r="E452" s="1" t="s">
        <v>588</v>
      </c>
      <c r="F452" s="1" t="s">
        <v>121</v>
      </c>
    </row>
    <row r="453" spans="1:6" x14ac:dyDescent="0.15">
      <c r="A453" s="1">
        <v>451</v>
      </c>
      <c r="B453" s="33">
        <v>43615.577106481403</v>
      </c>
      <c r="C453" s="1">
        <v>1</v>
      </c>
      <c r="E453" s="1" t="s">
        <v>589</v>
      </c>
      <c r="F453" s="1" t="s">
        <v>121</v>
      </c>
    </row>
    <row r="454" spans="1:6" x14ac:dyDescent="0.15">
      <c r="A454" s="1">
        <v>452</v>
      </c>
      <c r="B454" s="33">
        <v>43615.513402777702</v>
      </c>
      <c r="C454" s="1">
        <v>1</v>
      </c>
      <c r="E454" s="1" t="s">
        <v>590</v>
      </c>
      <c r="F454" s="1" t="s">
        <v>121</v>
      </c>
    </row>
    <row r="455" spans="1:6" x14ac:dyDescent="0.15">
      <c r="A455" s="1">
        <v>453</v>
      </c>
      <c r="B455" s="33">
        <v>43615.439988425896</v>
      </c>
      <c r="C455" s="1">
        <v>1</v>
      </c>
      <c r="E455" s="1" t="s">
        <v>591</v>
      </c>
      <c r="F455" s="1" t="s">
        <v>119</v>
      </c>
    </row>
    <row r="456" spans="1:6" x14ac:dyDescent="0.15">
      <c r="A456" s="1">
        <v>454</v>
      </c>
      <c r="B456" s="33">
        <v>43615.405416666603</v>
      </c>
      <c r="C456" s="1">
        <v>1</v>
      </c>
      <c r="E456" s="1" t="s">
        <v>592</v>
      </c>
      <c r="F456" s="1" t="s">
        <v>121</v>
      </c>
    </row>
    <row r="457" spans="1:6" x14ac:dyDescent="0.15">
      <c r="A457" s="1">
        <v>455</v>
      </c>
      <c r="B457" s="33">
        <v>43615.367569444403</v>
      </c>
      <c r="C457" s="1">
        <v>1</v>
      </c>
      <c r="E457" s="1" t="s">
        <v>593</v>
      </c>
      <c r="F457" s="1" t="s">
        <v>121</v>
      </c>
    </row>
    <row r="458" spans="1:6" x14ac:dyDescent="0.15">
      <c r="A458" s="1">
        <v>456</v>
      </c>
      <c r="B458" s="33">
        <v>43614.894814814797</v>
      </c>
      <c r="C458" s="1">
        <v>1</v>
      </c>
      <c r="E458" s="1" t="s">
        <v>594</v>
      </c>
      <c r="F458" s="1" t="s">
        <v>121</v>
      </c>
    </row>
    <row r="459" spans="1:6" x14ac:dyDescent="0.15">
      <c r="A459" s="1">
        <v>457</v>
      </c>
      <c r="B459" s="33">
        <v>43628.860520833303</v>
      </c>
      <c r="C459" s="1">
        <v>1</v>
      </c>
      <c r="E459" s="1" t="s">
        <v>595</v>
      </c>
      <c r="F459" s="1" t="s">
        <v>121</v>
      </c>
    </row>
    <row r="460" spans="1:6" x14ac:dyDescent="0.15">
      <c r="A460" s="1">
        <v>458</v>
      </c>
      <c r="B460" s="33">
        <v>43614.823680555499</v>
      </c>
      <c r="C460" s="1">
        <v>1</v>
      </c>
      <c r="E460" s="1" t="s">
        <v>596</v>
      </c>
      <c r="F460" s="1" t="s">
        <v>121</v>
      </c>
    </row>
    <row r="461" spans="1:6" x14ac:dyDescent="0.15">
      <c r="A461" s="1">
        <v>459</v>
      </c>
      <c r="B461" s="33">
        <v>43628.832199074001</v>
      </c>
      <c r="C461" s="1">
        <v>1</v>
      </c>
      <c r="E461" s="1" t="s">
        <v>597</v>
      </c>
      <c r="F461" s="1" t="s">
        <v>121</v>
      </c>
    </row>
    <row r="462" spans="1:6" x14ac:dyDescent="0.15">
      <c r="A462" s="1">
        <v>460</v>
      </c>
      <c r="B462" s="33">
        <v>43614.710601851802</v>
      </c>
      <c r="C462" s="1">
        <v>1</v>
      </c>
      <c r="E462" s="1" t="s">
        <v>598</v>
      </c>
      <c r="F462" s="1" t="s">
        <v>119</v>
      </c>
    </row>
    <row r="463" spans="1:6" x14ac:dyDescent="0.15">
      <c r="A463" s="1">
        <v>461</v>
      </c>
      <c r="B463" s="33">
        <v>43614.530763888797</v>
      </c>
      <c r="C463" s="1">
        <v>1</v>
      </c>
      <c r="E463" s="1" t="s">
        <v>599</v>
      </c>
      <c r="F463" s="1" t="s">
        <v>121</v>
      </c>
    </row>
    <row r="464" spans="1:6" x14ac:dyDescent="0.15">
      <c r="A464" s="1">
        <v>462</v>
      </c>
      <c r="B464" s="33">
        <v>43614.505127314798</v>
      </c>
      <c r="C464" s="1">
        <v>1</v>
      </c>
      <c r="E464" s="1" t="s">
        <v>600</v>
      </c>
      <c r="F464" s="1" t="s">
        <v>121</v>
      </c>
    </row>
    <row r="465" spans="1:6" x14ac:dyDescent="0.15">
      <c r="A465" s="1">
        <v>463</v>
      </c>
      <c r="B465" s="33">
        <v>43614.494629629597</v>
      </c>
      <c r="C465" s="1">
        <v>1</v>
      </c>
      <c r="E465" s="1" t="s">
        <v>601</v>
      </c>
      <c r="F465" s="1" t="s">
        <v>121</v>
      </c>
    </row>
    <row r="466" spans="1:6" x14ac:dyDescent="0.15">
      <c r="A466" s="1">
        <v>464</v>
      </c>
      <c r="B466" s="33">
        <v>43614.369224536997</v>
      </c>
      <c r="C466" s="1">
        <v>1</v>
      </c>
      <c r="E466" s="1" t="s">
        <v>602</v>
      </c>
      <c r="F466" s="1" t="s">
        <v>121</v>
      </c>
    </row>
    <row r="467" spans="1:6" x14ac:dyDescent="0.15">
      <c r="A467" s="1">
        <v>465</v>
      </c>
      <c r="B467" s="33">
        <v>43614.367696759196</v>
      </c>
      <c r="C467" s="1">
        <v>1</v>
      </c>
      <c r="E467" s="1" t="s">
        <v>603</v>
      </c>
      <c r="F467" s="1" t="s">
        <v>121</v>
      </c>
    </row>
    <row r="468" spans="1:6" x14ac:dyDescent="0.15">
      <c r="A468" s="1">
        <v>466</v>
      </c>
      <c r="B468" s="33">
        <v>43614.359467592498</v>
      </c>
      <c r="C468" s="1">
        <v>1</v>
      </c>
      <c r="E468" s="1" t="s">
        <v>604</v>
      </c>
      <c r="F468" s="1" t="s">
        <v>121</v>
      </c>
    </row>
    <row r="469" spans="1:6" x14ac:dyDescent="0.15">
      <c r="A469" s="1">
        <v>467</v>
      </c>
      <c r="B469" s="33">
        <v>43614.345497685099</v>
      </c>
      <c r="C469" s="1">
        <v>1</v>
      </c>
      <c r="E469" s="1" t="s">
        <v>605</v>
      </c>
      <c r="F469" s="1" t="s">
        <v>121</v>
      </c>
    </row>
    <row r="470" spans="1:6" x14ac:dyDescent="0.15">
      <c r="A470" s="1">
        <v>468</v>
      </c>
      <c r="B470" s="33">
        <v>43613.834791666603</v>
      </c>
      <c r="C470" s="1">
        <v>1</v>
      </c>
      <c r="E470" s="1" t="s">
        <v>606</v>
      </c>
      <c r="F470" s="1" t="s">
        <v>121</v>
      </c>
    </row>
    <row r="471" spans="1:6" x14ac:dyDescent="0.15">
      <c r="A471" s="1">
        <v>469</v>
      </c>
      <c r="B471" s="33">
        <v>43613.833090277702</v>
      </c>
      <c r="C471" s="1">
        <v>1</v>
      </c>
      <c r="E471" s="1" t="s">
        <v>607</v>
      </c>
      <c r="F471" s="1" t="s">
        <v>121</v>
      </c>
    </row>
    <row r="472" spans="1:6" x14ac:dyDescent="0.15">
      <c r="A472" s="1">
        <v>470</v>
      </c>
      <c r="B472" s="33">
        <v>43613.795046296298</v>
      </c>
      <c r="C472" s="1">
        <v>1</v>
      </c>
      <c r="E472" s="1" t="s">
        <v>608</v>
      </c>
      <c r="F472" s="1" t="s">
        <v>121</v>
      </c>
    </row>
    <row r="473" spans="1:6" x14ac:dyDescent="0.15">
      <c r="A473" s="1">
        <v>471</v>
      </c>
      <c r="B473" s="33">
        <v>43613.789641203701</v>
      </c>
      <c r="C473" s="1">
        <v>1</v>
      </c>
      <c r="E473" s="1" t="s">
        <v>609</v>
      </c>
      <c r="F473" s="1" t="s">
        <v>121</v>
      </c>
    </row>
    <row r="474" spans="1:6" x14ac:dyDescent="0.15">
      <c r="A474" s="1">
        <v>472</v>
      </c>
      <c r="B474" s="33">
        <v>43613.778530092502</v>
      </c>
      <c r="C474" s="1">
        <v>1</v>
      </c>
      <c r="E474" s="1" t="s">
        <v>610</v>
      </c>
      <c r="F474" s="1" t="s">
        <v>121</v>
      </c>
    </row>
    <row r="475" spans="1:6" x14ac:dyDescent="0.15">
      <c r="A475" s="1">
        <v>473</v>
      </c>
      <c r="B475" s="33">
        <v>43613.7627893518</v>
      </c>
      <c r="C475" s="1">
        <v>1</v>
      </c>
      <c r="E475" s="1" t="s">
        <v>611</v>
      </c>
      <c r="F475" s="1" t="s">
        <v>121</v>
      </c>
    </row>
    <row r="476" spans="1:6" x14ac:dyDescent="0.15">
      <c r="A476" s="1">
        <v>474</v>
      </c>
      <c r="B476" s="33">
        <v>43613.740405092598</v>
      </c>
      <c r="C476" s="1">
        <v>1</v>
      </c>
      <c r="E476" s="1" t="s">
        <v>612</v>
      </c>
      <c r="F476" s="1" t="s">
        <v>121</v>
      </c>
    </row>
    <row r="477" spans="1:6" x14ac:dyDescent="0.15">
      <c r="A477" s="1">
        <v>475</v>
      </c>
      <c r="B477" s="33">
        <v>43613.6795486111</v>
      </c>
      <c r="C477" s="1">
        <v>1</v>
      </c>
      <c r="E477" s="1" t="s">
        <v>613</v>
      </c>
      <c r="F477" s="1" t="s">
        <v>121</v>
      </c>
    </row>
    <row r="478" spans="1:6" x14ac:dyDescent="0.15">
      <c r="A478" s="1">
        <v>476</v>
      </c>
      <c r="B478" s="33">
        <v>43612.840277777701</v>
      </c>
      <c r="C478" s="1">
        <v>1</v>
      </c>
      <c r="E478" s="1" t="s">
        <v>614</v>
      </c>
      <c r="F478" s="1" t="s">
        <v>121</v>
      </c>
    </row>
    <row r="479" spans="1:6" x14ac:dyDescent="0.15">
      <c r="A479" s="1">
        <v>477</v>
      </c>
      <c r="B479" s="33">
        <v>43612.783391203702</v>
      </c>
      <c r="C479" s="1">
        <v>1</v>
      </c>
      <c r="E479" s="1" t="s">
        <v>615</v>
      </c>
      <c r="F479" s="1" t="s">
        <v>121</v>
      </c>
    </row>
    <row r="480" spans="1:6" x14ac:dyDescent="0.15">
      <c r="A480" s="1">
        <v>478</v>
      </c>
      <c r="B480" s="33">
        <v>43612.420219907399</v>
      </c>
      <c r="C480" s="1">
        <v>1</v>
      </c>
      <c r="E480" s="1" t="s">
        <v>616</v>
      </c>
      <c r="F480" s="1" t="s">
        <v>121</v>
      </c>
    </row>
    <row r="481" spans="1:6" x14ac:dyDescent="0.15">
      <c r="A481" s="1">
        <v>479</v>
      </c>
      <c r="B481" s="33">
        <v>43612.3428935185</v>
      </c>
      <c r="C481" s="1">
        <v>1</v>
      </c>
      <c r="E481" s="1" t="s">
        <v>617</v>
      </c>
      <c r="F481" s="1" t="s">
        <v>121</v>
      </c>
    </row>
    <row r="482" spans="1:6" x14ac:dyDescent="0.15">
      <c r="A482" s="1">
        <v>480</v>
      </c>
      <c r="B482" s="33">
        <v>43611.880497685102</v>
      </c>
      <c r="C482" s="1">
        <v>1</v>
      </c>
      <c r="E482" s="1" t="s">
        <v>618</v>
      </c>
      <c r="F482" s="1" t="s">
        <v>121</v>
      </c>
    </row>
    <row r="483" spans="1:6" x14ac:dyDescent="0.15">
      <c r="A483" s="1">
        <v>481</v>
      </c>
      <c r="B483" s="33">
        <v>43611.8276273148</v>
      </c>
      <c r="C483" s="1">
        <v>1</v>
      </c>
      <c r="E483" s="1" t="s">
        <v>619</v>
      </c>
      <c r="F483" s="1" t="s">
        <v>121</v>
      </c>
    </row>
    <row r="484" spans="1:6" x14ac:dyDescent="0.15">
      <c r="A484" s="1">
        <v>482</v>
      </c>
      <c r="B484" s="33">
        <v>43611.496157407397</v>
      </c>
      <c r="C484" s="1">
        <v>1</v>
      </c>
      <c r="E484" s="1" t="s">
        <v>620</v>
      </c>
      <c r="F484" s="1" t="s">
        <v>121</v>
      </c>
    </row>
    <row r="485" spans="1:6" x14ac:dyDescent="0.15">
      <c r="A485" s="1">
        <v>483</v>
      </c>
      <c r="B485" s="33">
        <v>43611.420405092496</v>
      </c>
      <c r="C485" s="1">
        <v>1</v>
      </c>
      <c r="E485" s="1" t="s">
        <v>621</v>
      </c>
      <c r="F485" s="1" t="s">
        <v>121</v>
      </c>
    </row>
    <row r="486" spans="1:6" x14ac:dyDescent="0.15">
      <c r="A486" s="1">
        <v>484</v>
      </c>
      <c r="B486" s="33">
        <v>43610.503958333298</v>
      </c>
      <c r="C486" s="1">
        <v>1</v>
      </c>
      <c r="E486" s="1" t="s">
        <v>622</v>
      </c>
      <c r="F486" s="1" t="s">
        <v>121</v>
      </c>
    </row>
    <row r="487" spans="1:6" x14ac:dyDescent="0.15">
      <c r="A487" s="1">
        <v>485</v>
      </c>
      <c r="B487" s="33">
        <v>43610.337766203702</v>
      </c>
      <c r="C487" s="1">
        <v>1</v>
      </c>
      <c r="E487" s="1" t="s">
        <v>623</v>
      </c>
      <c r="F487" s="1" t="s">
        <v>121</v>
      </c>
    </row>
    <row r="488" spans="1:6" x14ac:dyDescent="0.15">
      <c r="A488" s="1">
        <v>486</v>
      </c>
      <c r="B488" s="33">
        <v>43610.024212962897</v>
      </c>
      <c r="C488" s="1">
        <v>1</v>
      </c>
      <c r="E488" s="1" t="s">
        <v>624</v>
      </c>
      <c r="F488" s="1" t="s">
        <v>121</v>
      </c>
    </row>
    <row r="489" spans="1:6" x14ac:dyDescent="0.15">
      <c r="A489" s="1">
        <v>487</v>
      </c>
      <c r="B489" s="33">
        <v>43609.9715277777</v>
      </c>
      <c r="C489" s="1">
        <v>1</v>
      </c>
      <c r="E489" s="1" t="s">
        <v>625</v>
      </c>
      <c r="F489" s="1" t="s">
        <v>119</v>
      </c>
    </row>
    <row r="490" spans="1:6" x14ac:dyDescent="0.15">
      <c r="A490" s="1">
        <v>488</v>
      </c>
      <c r="B490" s="33">
        <v>43609.530520833301</v>
      </c>
      <c r="C490" s="1">
        <v>1</v>
      </c>
      <c r="E490" s="1" t="s">
        <v>626</v>
      </c>
      <c r="F490" s="1" t="s">
        <v>121</v>
      </c>
    </row>
    <row r="491" spans="1:6" x14ac:dyDescent="0.15">
      <c r="A491" s="1">
        <v>489</v>
      </c>
      <c r="B491" s="33">
        <v>43609.313645833303</v>
      </c>
      <c r="C491" s="1">
        <v>1</v>
      </c>
      <c r="E491" s="1" t="s">
        <v>627</v>
      </c>
      <c r="F491" s="1" t="s">
        <v>121</v>
      </c>
    </row>
    <row r="492" spans="1:6" x14ac:dyDescent="0.15">
      <c r="A492" s="1">
        <v>490</v>
      </c>
      <c r="B492" s="33">
        <v>43609.139537037001</v>
      </c>
      <c r="C492" s="1">
        <v>1</v>
      </c>
      <c r="E492" s="1" t="s">
        <v>628</v>
      </c>
      <c r="F492" s="1" t="s">
        <v>121</v>
      </c>
    </row>
    <row r="493" spans="1:6" x14ac:dyDescent="0.15">
      <c r="A493" s="1">
        <v>491</v>
      </c>
      <c r="B493" s="33">
        <v>43608.749340277704</v>
      </c>
      <c r="C493" s="1">
        <v>1</v>
      </c>
      <c r="E493" s="1" t="s">
        <v>629</v>
      </c>
      <c r="F493" s="1" t="s">
        <v>121</v>
      </c>
    </row>
    <row r="494" spans="1:6" x14ac:dyDescent="0.15">
      <c r="A494" s="1">
        <v>492</v>
      </c>
      <c r="B494" s="33">
        <v>43608.440428240698</v>
      </c>
      <c r="C494" s="1">
        <v>1</v>
      </c>
      <c r="E494" s="1" t="s">
        <v>630</v>
      </c>
      <c r="F494" s="1" t="s">
        <v>121</v>
      </c>
    </row>
    <row r="495" spans="1:6" x14ac:dyDescent="0.15">
      <c r="A495" s="1">
        <v>493</v>
      </c>
      <c r="B495" s="33">
        <v>43608.436087962902</v>
      </c>
      <c r="C495" s="1">
        <v>1</v>
      </c>
      <c r="E495" s="1" t="s">
        <v>631</v>
      </c>
      <c r="F495" s="1" t="s">
        <v>121</v>
      </c>
    </row>
    <row r="496" spans="1:6" x14ac:dyDescent="0.15">
      <c r="A496" s="1">
        <v>494</v>
      </c>
      <c r="B496" s="33">
        <v>43622.635509259198</v>
      </c>
      <c r="C496" s="1">
        <v>1</v>
      </c>
      <c r="E496" s="1" t="s">
        <v>632</v>
      </c>
      <c r="F496" s="1" t="s">
        <v>121</v>
      </c>
    </row>
    <row r="497" spans="1:6" x14ac:dyDescent="0.15">
      <c r="A497" s="1">
        <v>495</v>
      </c>
      <c r="B497" s="33">
        <v>43607.9128009259</v>
      </c>
      <c r="C497" s="1">
        <v>1</v>
      </c>
      <c r="E497" s="1" t="s">
        <v>633</v>
      </c>
      <c r="F497" s="1" t="s">
        <v>121</v>
      </c>
    </row>
    <row r="498" spans="1:6" x14ac:dyDescent="0.15">
      <c r="A498" s="1">
        <v>496</v>
      </c>
      <c r="B498" s="33">
        <v>43607.904074074002</v>
      </c>
      <c r="C498" s="1">
        <v>1</v>
      </c>
      <c r="E498" s="1" t="s">
        <v>634</v>
      </c>
      <c r="F498" s="1" t="s">
        <v>121</v>
      </c>
    </row>
    <row r="499" spans="1:6" x14ac:dyDescent="0.15">
      <c r="A499" s="1">
        <v>497</v>
      </c>
      <c r="B499" s="33">
        <v>43607.884560185099</v>
      </c>
      <c r="C499" s="1">
        <v>1</v>
      </c>
      <c r="E499" s="1" t="s">
        <v>635</v>
      </c>
      <c r="F499" s="1" t="s">
        <v>119</v>
      </c>
    </row>
    <row r="500" spans="1:6" x14ac:dyDescent="0.15">
      <c r="A500" s="1">
        <v>498</v>
      </c>
      <c r="B500" s="33">
        <v>43607.836817129602</v>
      </c>
      <c r="C500" s="1">
        <v>1</v>
      </c>
      <c r="E500" s="1" t="s">
        <v>636</v>
      </c>
      <c r="F500" s="1" t="s">
        <v>121</v>
      </c>
    </row>
    <row r="501" spans="1:6" x14ac:dyDescent="0.15">
      <c r="A501" s="1">
        <v>499</v>
      </c>
      <c r="B501" s="33">
        <v>43607.804155092497</v>
      </c>
      <c r="C501" s="1">
        <v>1</v>
      </c>
      <c r="E501" s="1" t="s">
        <v>637</v>
      </c>
      <c r="F501" s="1" t="s">
        <v>121</v>
      </c>
    </row>
    <row r="502" spans="1:6" x14ac:dyDescent="0.15">
      <c r="A502" s="1">
        <v>500</v>
      </c>
      <c r="B502" s="33">
        <v>43607.789120370297</v>
      </c>
      <c r="C502" s="1">
        <v>1</v>
      </c>
      <c r="E502" s="1" t="s">
        <v>638</v>
      </c>
      <c r="F502" s="1" t="s">
        <v>121</v>
      </c>
    </row>
    <row r="503" spans="1:6" x14ac:dyDescent="0.15">
      <c r="A503" s="1">
        <v>501</v>
      </c>
      <c r="B503" s="33">
        <v>43607.760393518503</v>
      </c>
      <c r="C503" s="1">
        <v>1</v>
      </c>
      <c r="E503" s="1" t="s">
        <v>639</v>
      </c>
      <c r="F503" s="1" t="s">
        <v>121</v>
      </c>
    </row>
    <row r="504" spans="1:6" x14ac:dyDescent="0.15">
      <c r="A504" s="1">
        <v>502</v>
      </c>
      <c r="B504" s="33">
        <v>43607.710300925901</v>
      </c>
      <c r="C504" s="1">
        <v>1</v>
      </c>
      <c r="E504" s="1" t="s">
        <v>640</v>
      </c>
      <c r="F504" s="1" t="s">
        <v>119</v>
      </c>
    </row>
    <row r="505" spans="1:6" x14ac:dyDescent="0.15">
      <c r="A505" s="1">
        <v>503</v>
      </c>
      <c r="B505" s="33">
        <v>43607.613483796202</v>
      </c>
      <c r="C505" s="1">
        <v>1</v>
      </c>
      <c r="E505" s="1" t="s">
        <v>641</v>
      </c>
      <c r="F505" s="1" t="s">
        <v>124</v>
      </c>
    </row>
    <row r="506" spans="1:6" x14ac:dyDescent="0.15">
      <c r="A506" s="1">
        <v>504</v>
      </c>
      <c r="B506" s="33">
        <v>43607.5976041666</v>
      </c>
      <c r="C506" s="1">
        <v>1</v>
      </c>
      <c r="E506" s="1" t="s">
        <v>642</v>
      </c>
      <c r="F506" s="1" t="s">
        <v>121</v>
      </c>
    </row>
    <row r="507" spans="1:6" x14ac:dyDescent="0.15">
      <c r="A507" s="1">
        <v>505</v>
      </c>
      <c r="B507" s="33">
        <v>43607.574247685101</v>
      </c>
      <c r="C507" s="1">
        <v>1</v>
      </c>
      <c r="E507" s="1" t="s">
        <v>643</v>
      </c>
      <c r="F507" s="1" t="s">
        <v>121</v>
      </c>
    </row>
    <row r="508" spans="1:6" x14ac:dyDescent="0.15">
      <c r="A508" s="1">
        <v>506</v>
      </c>
      <c r="B508" s="33">
        <v>43607.547858796301</v>
      </c>
      <c r="C508" s="1">
        <v>1</v>
      </c>
      <c r="E508" s="1" t="s">
        <v>644</v>
      </c>
      <c r="F508" s="1" t="s">
        <v>121</v>
      </c>
    </row>
    <row r="509" spans="1:6" x14ac:dyDescent="0.15">
      <c r="A509" s="1">
        <v>507</v>
      </c>
      <c r="B509" s="33">
        <v>43607.546840277697</v>
      </c>
      <c r="C509" s="1">
        <v>1</v>
      </c>
      <c r="E509" s="1" t="s">
        <v>645</v>
      </c>
      <c r="F509" s="1" t="s">
        <v>121</v>
      </c>
    </row>
    <row r="510" spans="1:6" x14ac:dyDescent="0.15">
      <c r="A510" s="1">
        <v>508</v>
      </c>
      <c r="B510" s="33">
        <v>43607.540335648097</v>
      </c>
      <c r="C510" s="1">
        <v>1</v>
      </c>
      <c r="E510" s="1" t="s">
        <v>646</v>
      </c>
      <c r="F510" s="1" t="s">
        <v>121</v>
      </c>
    </row>
    <row r="511" spans="1:6" x14ac:dyDescent="0.15">
      <c r="A511" s="1">
        <v>509</v>
      </c>
      <c r="B511" s="33">
        <v>43607.510196759198</v>
      </c>
      <c r="C511" s="1">
        <v>1</v>
      </c>
      <c r="E511" s="1" t="s">
        <v>647</v>
      </c>
      <c r="F511" s="1" t="s">
        <v>121</v>
      </c>
    </row>
    <row r="512" spans="1:6" x14ac:dyDescent="0.15">
      <c r="A512" s="1">
        <v>510</v>
      </c>
      <c r="B512" s="33">
        <v>43607.448784722197</v>
      </c>
      <c r="C512" s="1">
        <v>1</v>
      </c>
      <c r="E512" s="1" t="s">
        <v>648</v>
      </c>
      <c r="F512" s="1" t="s">
        <v>121</v>
      </c>
    </row>
    <row r="513" spans="1:6" x14ac:dyDescent="0.15">
      <c r="A513" s="1">
        <v>511</v>
      </c>
      <c r="B513" s="33">
        <v>43607.431736111103</v>
      </c>
      <c r="C513" s="1">
        <v>1</v>
      </c>
      <c r="E513" s="1" t="s">
        <v>649</v>
      </c>
      <c r="F513" s="1" t="s">
        <v>121</v>
      </c>
    </row>
    <row r="514" spans="1:6" x14ac:dyDescent="0.15">
      <c r="A514" s="1">
        <v>512</v>
      </c>
      <c r="B514" s="33">
        <v>43607.463796296201</v>
      </c>
      <c r="C514" s="1">
        <v>1</v>
      </c>
      <c r="E514" s="1" t="s">
        <v>650</v>
      </c>
      <c r="F514" s="1" t="s">
        <v>121</v>
      </c>
    </row>
    <row r="515" spans="1:6" x14ac:dyDescent="0.15">
      <c r="A515" s="1">
        <v>513</v>
      </c>
      <c r="B515" s="33">
        <v>43607.422152777697</v>
      </c>
      <c r="C515" s="1">
        <v>1</v>
      </c>
      <c r="E515" s="1" t="s">
        <v>651</v>
      </c>
      <c r="F515" s="1" t="s">
        <v>121</v>
      </c>
    </row>
    <row r="516" spans="1:6" x14ac:dyDescent="0.15">
      <c r="A516" s="1">
        <v>514</v>
      </c>
      <c r="B516" s="33">
        <v>43607.4116319444</v>
      </c>
      <c r="C516" s="1">
        <v>1</v>
      </c>
      <c r="E516" s="1" t="s">
        <v>652</v>
      </c>
      <c r="F516" s="1" t="s">
        <v>121</v>
      </c>
    </row>
    <row r="517" spans="1:6" x14ac:dyDescent="0.15">
      <c r="A517" s="1">
        <v>515</v>
      </c>
      <c r="B517" s="33">
        <v>43607.4014351851</v>
      </c>
      <c r="C517" s="1">
        <v>1</v>
      </c>
      <c r="E517" s="1" t="s">
        <v>653</v>
      </c>
      <c r="F517" s="1" t="s">
        <v>121</v>
      </c>
    </row>
    <row r="518" spans="1:6" x14ac:dyDescent="0.15">
      <c r="A518" s="1">
        <v>516</v>
      </c>
      <c r="B518" s="33">
        <v>43607.388252314799</v>
      </c>
      <c r="C518" s="1">
        <v>1</v>
      </c>
      <c r="E518" s="1" t="s">
        <v>654</v>
      </c>
      <c r="F518" s="1" t="s">
        <v>121</v>
      </c>
    </row>
    <row r="519" spans="1:6" x14ac:dyDescent="0.15">
      <c r="A519" s="1">
        <v>517</v>
      </c>
      <c r="B519" s="33">
        <v>43607.868981481399</v>
      </c>
      <c r="C519" s="1">
        <v>1</v>
      </c>
      <c r="E519" s="1" t="s">
        <v>655</v>
      </c>
      <c r="F519" s="1" t="s">
        <v>124</v>
      </c>
    </row>
    <row r="520" spans="1:6" x14ac:dyDescent="0.15">
      <c r="A520" s="1">
        <v>518</v>
      </c>
      <c r="B520" s="33">
        <v>43607.367372685098</v>
      </c>
      <c r="C520" s="1">
        <v>1</v>
      </c>
      <c r="E520" s="1" t="s">
        <v>656</v>
      </c>
      <c r="F520" s="1" t="s">
        <v>121</v>
      </c>
    </row>
    <row r="521" spans="1:6" x14ac:dyDescent="0.15">
      <c r="A521" s="1">
        <v>519</v>
      </c>
      <c r="B521" s="33">
        <v>43607.372349537</v>
      </c>
      <c r="C521" s="1">
        <v>1</v>
      </c>
      <c r="E521" s="1" t="s">
        <v>657</v>
      </c>
      <c r="F521" s="1" t="s">
        <v>121</v>
      </c>
    </row>
    <row r="522" spans="1:6" x14ac:dyDescent="0.15">
      <c r="A522" s="1">
        <v>520</v>
      </c>
      <c r="B522" s="33">
        <v>43607.550532407397</v>
      </c>
      <c r="C522" s="1">
        <v>1</v>
      </c>
      <c r="E522" s="1" t="s">
        <v>658</v>
      </c>
      <c r="F522" s="1" t="s">
        <v>121</v>
      </c>
    </row>
    <row r="523" spans="1:6" x14ac:dyDescent="0.15">
      <c r="A523" s="1">
        <v>521</v>
      </c>
      <c r="B523" s="33">
        <v>43607.334733796197</v>
      </c>
      <c r="C523" s="1">
        <v>1</v>
      </c>
      <c r="E523" s="1" t="s">
        <v>659</v>
      </c>
      <c r="F523" s="1" t="s">
        <v>660</v>
      </c>
    </row>
    <row r="524" spans="1:6" x14ac:dyDescent="0.15">
      <c r="A524" s="1">
        <v>522</v>
      </c>
      <c r="B524" s="33">
        <v>43607.3310763888</v>
      </c>
      <c r="C524" s="1">
        <v>1</v>
      </c>
      <c r="E524" s="1" t="s">
        <v>661</v>
      </c>
      <c r="F524" s="1" t="s">
        <v>121</v>
      </c>
    </row>
    <row r="525" spans="1:6" x14ac:dyDescent="0.15">
      <c r="A525" s="1">
        <v>523</v>
      </c>
      <c r="B525" s="33">
        <v>43607.306076388799</v>
      </c>
      <c r="C525" s="1">
        <v>1</v>
      </c>
      <c r="E525" s="1" t="s">
        <v>662</v>
      </c>
      <c r="F525" s="1" t="s">
        <v>663</v>
      </c>
    </row>
    <row r="526" spans="1:6" x14ac:dyDescent="0.15">
      <c r="A526" s="1">
        <v>524</v>
      </c>
      <c r="B526" s="33">
        <v>43605.0589004629</v>
      </c>
      <c r="C526" s="1">
        <v>1</v>
      </c>
      <c r="E526" s="1" t="s">
        <v>664</v>
      </c>
      <c r="F526" s="1" t="s">
        <v>119</v>
      </c>
    </row>
    <row r="527" spans="1:6" x14ac:dyDescent="0.15">
      <c r="A527" s="1">
        <v>525</v>
      </c>
      <c r="B527" s="33">
        <v>43601.563275462897</v>
      </c>
      <c r="C527" s="1">
        <v>1</v>
      </c>
      <c r="E527" s="1" t="s">
        <v>665</v>
      </c>
      <c r="F527" s="1" t="s">
        <v>119</v>
      </c>
    </row>
    <row r="528" spans="1:6" x14ac:dyDescent="0.15">
      <c r="A528" s="1">
        <v>526</v>
      </c>
      <c r="B528" s="33">
        <v>43598.590393518498</v>
      </c>
      <c r="C528" s="1">
        <v>1</v>
      </c>
      <c r="E528" s="1" t="s">
        <v>666</v>
      </c>
      <c r="F528" s="1" t="s">
        <v>119</v>
      </c>
    </row>
    <row r="529" spans="1:6" x14ac:dyDescent="0.15">
      <c r="A529" s="1">
        <v>527</v>
      </c>
      <c r="B529" s="33">
        <v>43594.893657407403</v>
      </c>
      <c r="C529" s="1">
        <v>1</v>
      </c>
      <c r="E529" s="1" t="s">
        <v>667</v>
      </c>
      <c r="F529" s="1" t="s">
        <v>119</v>
      </c>
    </row>
    <row r="530" spans="1:6" x14ac:dyDescent="0.15">
      <c r="A530" s="1">
        <v>528</v>
      </c>
      <c r="B530" s="33">
        <v>43588.783564814803</v>
      </c>
      <c r="C530" s="1">
        <v>1</v>
      </c>
      <c r="E530" s="1" t="s">
        <v>668</v>
      </c>
      <c r="F530" s="1" t="s">
        <v>119</v>
      </c>
    </row>
    <row r="531" spans="1:6" x14ac:dyDescent="0.15">
      <c r="A531" s="1">
        <v>529</v>
      </c>
      <c r="B531" s="33">
        <v>43588.739745370302</v>
      </c>
      <c r="C531" s="1">
        <v>1</v>
      </c>
      <c r="F531" s="1" t="s">
        <v>119</v>
      </c>
    </row>
    <row r="532" spans="1:6" x14ac:dyDescent="0.15">
      <c r="A532" s="1">
        <v>530</v>
      </c>
      <c r="B532" s="33">
        <v>43579.038263888797</v>
      </c>
      <c r="C532" s="1">
        <v>4</v>
      </c>
      <c r="E532" s="1" t="s">
        <v>669</v>
      </c>
      <c r="F532" s="1" t="s">
        <v>119</v>
      </c>
    </row>
    <row r="533" spans="1:6" x14ac:dyDescent="0.15">
      <c r="A533" s="1">
        <v>531</v>
      </c>
      <c r="B533" s="33">
        <v>43578.016770833303</v>
      </c>
      <c r="C533" s="1">
        <v>1</v>
      </c>
      <c r="E533" s="1" t="s">
        <v>670</v>
      </c>
      <c r="F533" s="1" t="s">
        <v>119</v>
      </c>
    </row>
    <row r="534" spans="1:6" x14ac:dyDescent="0.15">
      <c r="A534" s="1">
        <v>532</v>
      </c>
      <c r="B534" s="33">
        <v>43577.942002314798</v>
      </c>
      <c r="C534" s="1">
        <v>5</v>
      </c>
      <c r="E534" s="1" t="s">
        <v>671</v>
      </c>
      <c r="F534" s="1" t="s">
        <v>119</v>
      </c>
    </row>
    <row r="535" spans="1:6" x14ac:dyDescent="0.15">
      <c r="A535" s="1">
        <v>533</v>
      </c>
      <c r="B535" s="33">
        <v>43574.095555555497</v>
      </c>
      <c r="C535" s="1">
        <v>1</v>
      </c>
      <c r="E535" s="1" t="s">
        <v>672</v>
      </c>
      <c r="F535" s="1" t="s">
        <v>119</v>
      </c>
    </row>
    <row r="536" spans="1:6" x14ac:dyDescent="0.15">
      <c r="A536" s="1">
        <v>534</v>
      </c>
      <c r="B536" s="33">
        <v>43571.732986111099</v>
      </c>
      <c r="C536" s="1">
        <v>1</v>
      </c>
      <c r="E536" s="1" t="s">
        <v>673</v>
      </c>
      <c r="F536" s="1" t="s">
        <v>119</v>
      </c>
    </row>
    <row r="537" spans="1:6" x14ac:dyDescent="0.15">
      <c r="A537" s="1">
        <v>535</v>
      </c>
      <c r="B537" s="33">
        <v>43570.768043981399</v>
      </c>
      <c r="C537" s="1">
        <v>1</v>
      </c>
      <c r="E537" s="1" t="s">
        <v>674</v>
      </c>
      <c r="F537" s="1" t="s">
        <v>119</v>
      </c>
    </row>
    <row r="538" spans="1:6" x14ac:dyDescent="0.15">
      <c r="A538" s="1">
        <v>536</v>
      </c>
      <c r="B538" s="33">
        <v>43568.805451388798</v>
      </c>
      <c r="C538" s="1">
        <v>1</v>
      </c>
      <c r="E538" s="1" t="s">
        <v>675</v>
      </c>
      <c r="F538" s="1" t="s">
        <v>119</v>
      </c>
    </row>
    <row r="539" spans="1:6" x14ac:dyDescent="0.15">
      <c r="A539" s="1">
        <v>537</v>
      </c>
      <c r="B539" s="33">
        <v>43561.061064814799</v>
      </c>
      <c r="C539" s="1">
        <v>2</v>
      </c>
      <c r="E539" s="1" t="s">
        <v>676</v>
      </c>
      <c r="F539" s="1" t="s">
        <v>119</v>
      </c>
    </row>
    <row r="540" spans="1:6" x14ac:dyDescent="0.15">
      <c r="A540" s="1">
        <v>538</v>
      </c>
      <c r="B540" s="33">
        <v>43567.008784722202</v>
      </c>
      <c r="C540" s="1">
        <v>1</v>
      </c>
      <c r="E540" s="1" t="s">
        <v>677</v>
      </c>
      <c r="F540" s="1" t="s">
        <v>119</v>
      </c>
    </row>
    <row r="541" spans="1:6" x14ac:dyDescent="0.15">
      <c r="A541" s="1">
        <v>539</v>
      </c>
      <c r="B541" s="33">
        <v>43549.470057870298</v>
      </c>
      <c r="C541" s="1">
        <v>1</v>
      </c>
      <c r="E541" s="1" t="s">
        <v>678</v>
      </c>
      <c r="F541" s="1" t="s">
        <v>119</v>
      </c>
    </row>
    <row r="542" spans="1:6" x14ac:dyDescent="0.15">
      <c r="A542" s="1">
        <v>540</v>
      </c>
      <c r="B542" s="33">
        <v>43535.595127314802</v>
      </c>
      <c r="C542" s="1">
        <v>1</v>
      </c>
      <c r="E542" s="1" t="s">
        <v>679</v>
      </c>
      <c r="F542" s="1" t="s">
        <v>146</v>
      </c>
    </row>
    <row r="543" spans="1:6" x14ac:dyDescent="0.15">
      <c r="A543" s="1">
        <v>541</v>
      </c>
      <c r="B543" s="33">
        <v>43532.636597222197</v>
      </c>
      <c r="C543" s="1">
        <v>1</v>
      </c>
      <c r="E543" s="1" t="s">
        <v>680</v>
      </c>
      <c r="F543" s="1" t="s">
        <v>119</v>
      </c>
    </row>
    <row r="544" spans="1:6" x14ac:dyDescent="0.15">
      <c r="A544" s="1">
        <v>542</v>
      </c>
      <c r="B544" s="33">
        <v>43532.599467592503</v>
      </c>
      <c r="C544" s="1">
        <v>1</v>
      </c>
      <c r="E544" s="1" t="s">
        <v>681</v>
      </c>
      <c r="F544" s="1" t="s">
        <v>119</v>
      </c>
    </row>
    <row r="545" spans="1:6" x14ac:dyDescent="0.15">
      <c r="A545" s="1">
        <v>543</v>
      </c>
      <c r="B545" s="33">
        <v>43530.801365740699</v>
      </c>
      <c r="C545" s="1">
        <v>2</v>
      </c>
      <c r="E545" s="1" t="s">
        <v>682</v>
      </c>
      <c r="F545" s="1" t="s">
        <v>119</v>
      </c>
    </row>
    <row r="546" spans="1:6" x14ac:dyDescent="0.15">
      <c r="A546" s="1">
        <v>544</v>
      </c>
      <c r="B546" s="33">
        <v>43529.450138888802</v>
      </c>
      <c r="C546" s="1">
        <v>1</v>
      </c>
      <c r="E546" s="1" t="s">
        <v>683</v>
      </c>
      <c r="F546" s="1" t="s">
        <v>161</v>
      </c>
    </row>
    <row r="547" spans="1:6" x14ac:dyDescent="0.15">
      <c r="A547" s="1">
        <v>545</v>
      </c>
      <c r="B547" s="33">
        <v>43524.699467592502</v>
      </c>
      <c r="C547" s="1">
        <v>3</v>
      </c>
      <c r="E547" s="1" t="s">
        <v>684</v>
      </c>
      <c r="F547" s="1" t="s">
        <v>119</v>
      </c>
    </row>
    <row r="548" spans="1:6" x14ac:dyDescent="0.15">
      <c r="A548" s="1">
        <v>546</v>
      </c>
      <c r="B548" s="33">
        <v>43502.010613425897</v>
      </c>
      <c r="C548" s="1">
        <v>1</v>
      </c>
      <c r="E548" s="1" t="s">
        <v>685</v>
      </c>
      <c r="F548" s="1" t="s">
        <v>119</v>
      </c>
    </row>
    <row r="549" spans="1:6" x14ac:dyDescent="0.15">
      <c r="A549" s="1">
        <v>547</v>
      </c>
      <c r="B549" s="33">
        <v>43496.091342592597</v>
      </c>
      <c r="C549" s="1">
        <v>1</v>
      </c>
      <c r="E549" s="1" t="s">
        <v>686</v>
      </c>
      <c r="F549" s="1" t="s">
        <v>146</v>
      </c>
    </row>
    <row r="550" spans="1:6" x14ac:dyDescent="0.15">
      <c r="A550" s="1">
        <v>548</v>
      </c>
      <c r="B550" s="33">
        <v>43486.862962962899</v>
      </c>
      <c r="C550" s="1">
        <v>2</v>
      </c>
      <c r="E550" s="1" t="s">
        <v>687</v>
      </c>
      <c r="F550" s="1" t="s">
        <v>119</v>
      </c>
    </row>
    <row r="551" spans="1:6" x14ac:dyDescent="0.15">
      <c r="A551" s="1">
        <v>549</v>
      </c>
      <c r="B551" s="33">
        <v>43479.657731481399</v>
      </c>
      <c r="C551" s="1">
        <v>1</v>
      </c>
      <c r="E551" s="1" t="s">
        <v>688</v>
      </c>
      <c r="F551" s="1" t="s">
        <v>121</v>
      </c>
    </row>
    <row r="552" spans="1:6" x14ac:dyDescent="0.15">
      <c r="A552" s="1">
        <v>550</v>
      </c>
      <c r="B552" s="33">
        <v>43468.370983796201</v>
      </c>
      <c r="C552" s="1">
        <v>1</v>
      </c>
      <c r="E552" s="1" t="s">
        <v>689</v>
      </c>
      <c r="F552" s="1" t="s">
        <v>121</v>
      </c>
    </row>
    <row r="553" spans="1:6" x14ac:dyDescent="0.15">
      <c r="A553" s="1">
        <v>551</v>
      </c>
      <c r="B553" s="33">
        <v>43464.598738425899</v>
      </c>
      <c r="C553" s="1">
        <v>1</v>
      </c>
      <c r="E553" s="1" t="s">
        <v>690</v>
      </c>
      <c r="F553" s="1" t="s">
        <v>146</v>
      </c>
    </row>
    <row r="554" spans="1:6" x14ac:dyDescent="0.15">
      <c r="A554" s="1">
        <v>552</v>
      </c>
      <c r="B554" s="33">
        <v>43456.699537036999</v>
      </c>
      <c r="C554" s="1">
        <v>1</v>
      </c>
      <c r="E554" s="1" t="s">
        <v>691</v>
      </c>
      <c r="F554" s="1" t="s">
        <v>119</v>
      </c>
    </row>
    <row r="555" spans="1:6" x14ac:dyDescent="0.15">
      <c r="A555" s="1">
        <v>553</v>
      </c>
      <c r="B555" s="33">
        <v>43497.642395833303</v>
      </c>
      <c r="C555" s="1">
        <v>2</v>
      </c>
      <c r="E555" s="1" t="s">
        <v>692</v>
      </c>
      <c r="F555" s="1" t="s">
        <v>119</v>
      </c>
    </row>
    <row r="556" spans="1:6" x14ac:dyDescent="0.15">
      <c r="A556" s="1">
        <v>554</v>
      </c>
      <c r="B556" s="33">
        <v>43454.4349768518</v>
      </c>
      <c r="C556" s="1">
        <v>1</v>
      </c>
      <c r="E556" s="1" t="s">
        <v>693</v>
      </c>
      <c r="F556" s="1" t="s">
        <v>121</v>
      </c>
    </row>
    <row r="557" spans="1:6" x14ac:dyDescent="0.15">
      <c r="A557" s="1">
        <v>555</v>
      </c>
      <c r="B557" s="33">
        <v>43451.965740740699</v>
      </c>
      <c r="C557" s="1">
        <v>1</v>
      </c>
      <c r="E557" s="1" t="s">
        <v>694</v>
      </c>
      <c r="F557" s="1" t="s">
        <v>119</v>
      </c>
    </row>
    <row r="558" spans="1:6" x14ac:dyDescent="0.15">
      <c r="A558" s="1">
        <v>556</v>
      </c>
      <c r="B558" s="33">
        <v>43447.143379629597</v>
      </c>
      <c r="C558" s="1">
        <v>4</v>
      </c>
      <c r="E558" s="1" t="s">
        <v>695</v>
      </c>
      <c r="F558" s="1" t="s">
        <v>696</v>
      </c>
    </row>
    <row r="559" spans="1:6" x14ac:dyDescent="0.15">
      <c r="A559" s="1">
        <v>557</v>
      </c>
      <c r="B559" s="33">
        <v>43438.6955787037</v>
      </c>
      <c r="C559" s="1">
        <v>5</v>
      </c>
      <c r="E559" s="1" t="s">
        <v>697</v>
      </c>
      <c r="F559" s="1" t="s">
        <v>121</v>
      </c>
    </row>
    <row r="560" spans="1:6" x14ac:dyDescent="0.15">
      <c r="A560" s="1">
        <v>558</v>
      </c>
      <c r="B560" s="33">
        <v>43438.105486111097</v>
      </c>
      <c r="C560" s="1">
        <v>1</v>
      </c>
      <c r="E560" s="1" t="s">
        <v>698</v>
      </c>
      <c r="F560" s="1" t="s">
        <v>119</v>
      </c>
    </row>
    <row r="561" spans="1:6" x14ac:dyDescent="0.15">
      <c r="A561" s="1">
        <v>559</v>
      </c>
      <c r="B561" s="33">
        <v>43433.016446759197</v>
      </c>
      <c r="C561" s="1">
        <v>1</v>
      </c>
      <c r="E561" s="1" t="s">
        <v>699</v>
      </c>
      <c r="F561" s="1" t="s">
        <v>119</v>
      </c>
    </row>
    <row r="562" spans="1:6" x14ac:dyDescent="0.15">
      <c r="A562" s="1">
        <v>560</v>
      </c>
      <c r="B562" s="33">
        <v>43432.941747685101</v>
      </c>
      <c r="C562" s="1">
        <v>1</v>
      </c>
      <c r="E562" s="1" t="s">
        <v>700</v>
      </c>
      <c r="F562" s="1" t="s">
        <v>119</v>
      </c>
    </row>
    <row r="563" spans="1:6" x14ac:dyDescent="0.15">
      <c r="A563" s="1">
        <v>561</v>
      </c>
      <c r="B563" s="33">
        <v>43424.855381944399</v>
      </c>
      <c r="C563" s="1">
        <v>1</v>
      </c>
      <c r="E563" s="1" t="s">
        <v>701</v>
      </c>
      <c r="F563" s="1" t="s">
        <v>119</v>
      </c>
    </row>
    <row r="564" spans="1:6" x14ac:dyDescent="0.15">
      <c r="A564" s="1">
        <v>562</v>
      </c>
      <c r="B564" s="33">
        <v>43418.716979166602</v>
      </c>
      <c r="C564" s="1">
        <v>1</v>
      </c>
      <c r="E564" s="1" t="s">
        <v>702</v>
      </c>
      <c r="F564" s="1" t="s">
        <v>119</v>
      </c>
    </row>
    <row r="565" spans="1:6" x14ac:dyDescent="0.15">
      <c r="A565" s="1">
        <v>563</v>
      </c>
      <c r="B565" s="33">
        <v>43409.254490740699</v>
      </c>
      <c r="C565" s="1">
        <v>1</v>
      </c>
      <c r="E565" s="1" t="s">
        <v>703</v>
      </c>
      <c r="F565" s="1" t="s">
        <v>121</v>
      </c>
    </row>
    <row r="566" spans="1:6" x14ac:dyDescent="0.15">
      <c r="A566" s="1">
        <v>564</v>
      </c>
      <c r="B566" s="33">
        <v>43403.8588773148</v>
      </c>
      <c r="C566" s="1">
        <v>3</v>
      </c>
      <c r="E566" s="1" t="s">
        <v>704</v>
      </c>
      <c r="F566" s="1" t="s">
        <v>119</v>
      </c>
    </row>
    <row r="567" spans="1:6" x14ac:dyDescent="0.15">
      <c r="A567" s="1">
        <v>565</v>
      </c>
      <c r="B567" s="33">
        <v>43402.646203703698</v>
      </c>
      <c r="C567" s="1">
        <v>5</v>
      </c>
      <c r="E567" s="1" t="s">
        <v>705</v>
      </c>
      <c r="F567" s="1" t="s">
        <v>119</v>
      </c>
    </row>
    <row r="568" spans="1:6" x14ac:dyDescent="0.15">
      <c r="A568" s="1">
        <v>566</v>
      </c>
      <c r="B568" s="33">
        <v>43381.450567129599</v>
      </c>
      <c r="C568" s="1">
        <v>1</v>
      </c>
      <c r="E568" s="1" t="s">
        <v>706</v>
      </c>
      <c r="F568" s="1" t="s">
        <v>121</v>
      </c>
    </row>
    <row r="569" spans="1:6" x14ac:dyDescent="0.15">
      <c r="A569" s="1">
        <v>567</v>
      </c>
      <c r="B569" s="33">
        <v>43377.5492476851</v>
      </c>
      <c r="C569" s="1">
        <v>5</v>
      </c>
      <c r="E569" s="1" t="s">
        <v>707</v>
      </c>
      <c r="F569" s="1" t="s">
        <v>121</v>
      </c>
    </row>
    <row r="570" spans="1:6" x14ac:dyDescent="0.15">
      <c r="A570" s="1">
        <v>568</v>
      </c>
      <c r="B570" s="33">
        <v>43375.992083333302</v>
      </c>
      <c r="C570" s="1">
        <v>1</v>
      </c>
      <c r="E570" s="1" t="s">
        <v>708</v>
      </c>
      <c r="F570" s="1" t="s">
        <v>119</v>
      </c>
    </row>
    <row r="571" spans="1:6" x14ac:dyDescent="0.15">
      <c r="A571" s="1">
        <v>569</v>
      </c>
      <c r="B571" s="33">
        <v>43368.790092592499</v>
      </c>
      <c r="C571" s="1">
        <v>1</v>
      </c>
      <c r="E571" s="1" t="s">
        <v>709</v>
      </c>
      <c r="F571" s="1" t="s">
        <v>121</v>
      </c>
    </row>
    <row r="572" spans="1:6" x14ac:dyDescent="0.15">
      <c r="A572" s="1">
        <v>570</v>
      </c>
      <c r="B572" s="33">
        <v>43364.635648148098</v>
      </c>
      <c r="C572" s="1">
        <v>1</v>
      </c>
      <c r="E572" s="1" t="s">
        <v>710</v>
      </c>
      <c r="F572" s="1" t="s">
        <v>119</v>
      </c>
    </row>
    <row r="573" spans="1:6" x14ac:dyDescent="0.15">
      <c r="A573" s="1">
        <v>571</v>
      </c>
      <c r="B573" s="33">
        <v>43360.608101851802</v>
      </c>
      <c r="C573" s="1">
        <v>1</v>
      </c>
      <c r="E573" s="1" t="s">
        <v>711</v>
      </c>
      <c r="F573" s="1" t="s">
        <v>712</v>
      </c>
    </row>
    <row r="574" spans="1:6" x14ac:dyDescent="0.15">
      <c r="A574" s="1">
        <v>572</v>
      </c>
      <c r="B574" s="33">
        <v>43373.348738425899</v>
      </c>
      <c r="C574" s="1">
        <v>1</v>
      </c>
      <c r="E574" s="1" t="s">
        <v>713</v>
      </c>
      <c r="F574" s="1" t="s">
        <v>121</v>
      </c>
    </row>
    <row r="575" spans="1:6" x14ac:dyDescent="0.15">
      <c r="A575" s="1">
        <v>573</v>
      </c>
      <c r="B575" s="33">
        <v>43329.776967592501</v>
      </c>
      <c r="C575" s="1">
        <v>1</v>
      </c>
      <c r="E575" s="1" t="s">
        <v>714</v>
      </c>
      <c r="F575" s="1" t="s">
        <v>119</v>
      </c>
    </row>
    <row r="576" spans="1:6" x14ac:dyDescent="0.15">
      <c r="A576" s="1">
        <v>574</v>
      </c>
      <c r="B576" s="33">
        <v>43322.583668981402</v>
      </c>
      <c r="C576" s="1">
        <v>1</v>
      </c>
      <c r="E576" s="1" t="s">
        <v>715</v>
      </c>
      <c r="F576" s="1" t="s">
        <v>121</v>
      </c>
    </row>
    <row r="577" spans="1:6" x14ac:dyDescent="0.15">
      <c r="A577" s="1">
        <v>575</v>
      </c>
      <c r="B577" s="33">
        <v>43303.549837962899</v>
      </c>
      <c r="C577" s="1">
        <v>1</v>
      </c>
      <c r="E577" s="1" t="s">
        <v>716</v>
      </c>
      <c r="F577" s="1" t="s">
        <v>121</v>
      </c>
    </row>
    <row r="578" spans="1:6" x14ac:dyDescent="0.15">
      <c r="A578" s="1">
        <v>576</v>
      </c>
      <c r="B578" s="33">
        <v>43294.580659722204</v>
      </c>
      <c r="C578" s="1">
        <v>1</v>
      </c>
      <c r="E578" s="1" t="s">
        <v>717</v>
      </c>
      <c r="F578" s="1" t="s">
        <v>718</v>
      </c>
    </row>
    <row r="579" spans="1:6" x14ac:dyDescent="0.15">
      <c r="A579" s="1">
        <v>577</v>
      </c>
      <c r="B579" s="33">
        <v>43293.314606481399</v>
      </c>
      <c r="C579" s="1">
        <v>1</v>
      </c>
      <c r="E579" s="1" t="s">
        <v>719</v>
      </c>
      <c r="F579" s="1" t="s">
        <v>119</v>
      </c>
    </row>
    <row r="580" spans="1:6" x14ac:dyDescent="0.15">
      <c r="A580" s="1">
        <v>578</v>
      </c>
      <c r="B580" s="33">
        <v>43272.997719907398</v>
      </c>
      <c r="C580" s="1">
        <v>1</v>
      </c>
      <c r="E580" s="1" t="s">
        <v>720</v>
      </c>
      <c r="F580" s="1" t="s">
        <v>119</v>
      </c>
    </row>
    <row r="581" spans="1:6" x14ac:dyDescent="0.15">
      <c r="A581" s="1">
        <v>579</v>
      </c>
      <c r="B581" s="33">
        <v>43247.189409722203</v>
      </c>
      <c r="C581" s="1">
        <v>1</v>
      </c>
      <c r="E581" s="1" t="s">
        <v>721</v>
      </c>
      <c r="F581" s="1" t="s">
        <v>146</v>
      </c>
    </row>
    <row r="582" spans="1:6" x14ac:dyDescent="0.15">
      <c r="A582" s="1">
        <v>580</v>
      </c>
      <c r="B582" s="33">
        <v>43211.180023148103</v>
      </c>
      <c r="C582" s="1">
        <v>1</v>
      </c>
      <c r="E582" s="1" t="s">
        <v>722</v>
      </c>
      <c r="F582" s="1" t="s">
        <v>121</v>
      </c>
    </row>
    <row r="583" spans="1:6" x14ac:dyDescent="0.15">
      <c r="A583" s="1">
        <v>581</v>
      </c>
      <c r="B583" s="33">
        <v>43208.560138888803</v>
      </c>
      <c r="C583" s="1">
        <v>1</v>
      </c>
      <c r="E583" s="1" t="s">
        <v>723</v>
      </c>
      <c r="F583" s="1" t="s">
        <v>724</v>
      </c>
    </row>
    <row r="584" spans="1:6" x14ac:dyDescent="0.15">
      <c r="A584" s="1">
        <v>582</v>
      </c>
      <c r="B584" s="33">
        <v>43164.639374999999</v>
      </c>
      <c r="C584" s="1">
        <v>1</v>
      </c>
      <c r="E584" s="1" t="s">
        <v>725</v>
      </c>
      <c r="F584" s="1" t="s">
        <v>155</v>
      </c>
    </row>
    <row r="585" spans="1:6" x14ac:dyDescent="0.15">
      <c r="A585" s="1">
        <v>583</v>
      </c>
      <c r="B585" s="33">
        <v>43129.355451388801</v>
      </c>
      <c r="C585" s="1">
        <v>1</v>
      </c>
      <c r="E585" s="1" t="s">
        <v>726</v>
      </c>
      <c r="F585" s="1" t="s">
        <v>441</v>
      </c>
    </row>
    <row r="586" spans="1:6" x14ac:dyDescent="0.15">
      <c r="A586" s="1">
        <v>584</v>
      </c>
      <c r="B586" s="33">
        <v>43125.944155092497</v>
      </c>
      <c r="C586" s="1">
        <v>5</v>
      </c>
      <c r="E586" s="1" t="s">
        <v>727</v>
      </c>
      <c r="F586" s="1" t="s">
        <v>121</v>
      </c>
    </row>
    <row r="587" spans="1:6" x14ac:dyDescent="0.15">
      <c r="A587" s="1">
        <v>585</v>
      </c>
      <c r="B587" s="33">
        <v>43112.960659722201</v>
      </c>
      <c r="C587" s="1">
        <v>1</v>
      </c>
      <c r="E587" s="1" t="s">
        <v>728</v>
      </c>
      <c r="F587" s="1" t="s">
        <v>121</v>
      </c>
    </row>
    <row r="588" spans="1:6" x14ac:dyDescent="0.15">
      <c r="A588" s="1">
        <v>586</v>
      </c>
      <c r="B588" s="33">
        <v>43096.859004629601</v>
      </c>
      <c r="C588" s="1">
        <v>1</v>
      </c>
      <c r="E588" s="1" t="s">
        <v>729</v>
      </c>
      <c r="F588" s="1" t="s">
        <v>121</v>
      </c>
    </row>
    <row r="589" spans="1:6" x14ac:dyDescent="0.15">
      <c r="A589" s="1">
        <v>587</v>
      </c>
      <c r="B589" s="33">
        <v>43085.885567129597</v>
      </c>
      <c r="C589" s="1">
        <v>5</v>
      </c>
      <c r="E589" s="1" t="s">
        <v>730</v>
      </c>
      <c r="F589" s="1" t="s">
        <v>119</v>
      </c>
    </row>
    <row r="590" spans="1:6" x14ac:dyDescent="0.15">
      <c r="A590" s="1">
        <v>588</v>
      </c>
      <c r="B590" s="33">
        <v>43085.465254629598</v>
      </c>
      <c r="C590" s="1">
        <v>1</v>
      </c>
      <c r="E590" s="1" t="s">
        <v>731</v>
      </c>
      <c r="F590" s="1" t="s">
        <v>121</v>
      </c>
    </row>
    <row r="591" spans="1:6" x14ac:dyDescent="0.15">
      <c r="A591" s="1">
        <v>589</v>
      </c>
      <c r="B591" s="33">
        <v>43058.022291666603</v>
      </c>
      <c r="C591" s="1">
        <v>2</v>
      </c>
      <c r="E591" s="1" t="s">
        <v>732</v>
      </c>
      <c r="F591" s="1" t="s">
        <v>119</v>
      </c>
    </row>
    <row r="592" spans="1:6" x14ac:dyDescent="0.15">
      <c r="A592" s="1">
        <v>590</v>
      </c>
      <c r="B592" s="33">
        <v>43054.53875</v>
      </c>
      <c r="C592" s="1">
        <v>1</v>
      </c>
      <c r="E592" s="1" t="s">
        <v>733</v>
      </c>
      <c r="F592" s="1" t="s">
        <v>257</v>
      </c>
    </row>
    <row r="593" spans="1:6" x14ac:dyDescent="0.15">
      <c r="A593" s="1">
        <v>591</v>
      </c>
      <c r="B593" s="33">
        <v>43035.581145833297</v>
      </c>
      <c r="C593" s="1">
        <v>2</v>
      </c>
      <c r="E593" s="1" t="s">
        <v>734</v>
      </c>
      <c r="F593" s="1" t="s">
        <v>119</v>
      </c>
    </row>
    <row r="594" spans="1:6" x14ac:dyDescent="0.15">
      <c r="A594" s="1">
        <v>592</v>
      </c>
      <c r="B594" s="33">
        <v>42957.655046296197</v>
      </c>
      <c r="C594" s="1">
        <v>1</v>
      </c>
      <c r="E594" s="1" t="s">
        <v>735</v>
      </c>
      <c r="F594" s="1" t="s">
        <v>121</v>
      </c>
    </row>
    <row r="595" spans="1:6" x14ac:dyDescent="0.15">
      <c r="A595" s="1">
        <v>593</v>
      </c>
      <c r="B595" s="33">
        <v>42843.648576388798</v>
      </c>
      <c r="C595" s="1">
        <v>1</v>
      </c>
      <c r="E595" s="1" t="s">
        <v>736</v>
      </c>
      <c r="F595" s="1" t="s">
        <v>119</v>
      </c>
    </row>
    <row r="596" spans="1:6" x14ac:dyDescent="0.15">
      <c r="A596" s="1">
        <v>594</v>
      </c>
      <c r="B596" s="33">
        <v>42803.893425983799</v>
      </c>
      <c r="C596" s="1">
        <v>1</v>
      </c>
      <c r="E596" s="1" t="s">
        <v>737</v>
      </c>
      <c r="F596" s="1" t="s">
        <v>119</v>
      </c>
    </row>
    <row r="597" spans="1:6" x14ac:dyDescent="0.15">
      <c r="A597" s="1">
        <v>595</v>
      </c>
      <c r="B597" s="33">
        <v>42753.643587962899</v>
      </c>
      <c r="C597" s="1">
        <v>1</v>
      </c>
      <c r="E597" s="1" t="s">
        <v>738</v>
      </c>
      <c r="F597" s="1" t="s">
        <v>119</v>
      </c>
    </row>
    <row r="598" spans="1:6" x14ac:dyDescent="0.15">
      <c r="A598" s="1">
        <v>596</v>
      </c>
      <c r="B598" s="33">
        <v>42747.428749999999</v>
      </c>
      <c r="C598" s="1">
        <v>1</v>
      </c>
      <c r="E598" s="1" t="s">
        <v>739</v>
      </c>
      <c r="F598" s="1" t="s">
        <v>121</v>
      </c>
    </row>
    <row r="599" spans="1:6" x14ac:dyDescent="0.15">
      <c r="A599" s="1">
        <v>597</v>
      </c>
      <c r="B599" s="33">
        <v>42740.615127314799</v>
      </c>
      <c r="C599" s="1">
        <v>1</v>
      </c>
      <c r="E599" s="1" t="s">
        <v>740</v>
      </c>
      <c r="F599" s="1" t="s">
        <v>119</v>
      </c>
    </row>
    <row r="600" spans="1:6" x14ac:dyDescent="0.15">
      <c r="A600" s="1">
        <v>598</v>
      </c>
      <c r="B600" s="33">
        <v>42694.916886573999</v>
      </c>
      <c r="C600" s="1">
        <v>5</v>
      </c>
      <c r="E600" s="1" t="s">
        <v>741</v>
      </c>
      <c r="F600" s="1" t="s">
        <v>121</v>
      </c>
    </row>
    <row r="601" spans="1:6" x14ac:dyDescent="0.15">
      <c r="A601" s="1">
        <v>599</v>
      </c>
      <c r="B601" s="33">
        <v>42664.529618055501</v>
      </c>
      <c r="C601" s="1">
        <v>5</v>
      </c>
      <c r="E601" s="1" t="s">
        <v>742</v>
      </c>
      <c r="F601" s="1" t="s">
        <v>119</v>
      </c>
    </row>
    <row r="602" spans="1:6" x14ac:dyDescent="0.15">
      <c r="A602" s="1">
        <v>600</v>
      </c>
      <c r="B602" s="33">
        <v>42301.862353344899</v>
      </c>
      <c r="C602" s="1">
        <v>5</v>
      </c>
      <c r="E602" s="1" t="s">
        <v>743</v>
      </c>
      <c r="F602" s="1" t="s">
        <v>146</v>
      </c>
    </row>
    <row r="603" spans="1:6" x14ac:dyDescent="0.15">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Charlie George</cp:lastModifiedBy>
  <dcterms:created xsi:type="dcterms:W3CDTF">2022-07-19T17:35:43Z</dcterms:created>
  <dcterms:modified xsi:type="dcterms:W3CDTF">2022-10-18T22:19:37Z</dcterms:modified>
</cp:coreProperties>
</file>