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C22D4AC-5E19-436D-871C-AFC246B874FB}" xr6:coauthVersionLast="36" xr6:coauthVersionMax="36" xr10:uidLastSave="{00000000-0000-0000-0000-000000000000}"/>
  <bookViews>
    <workbookView xWindow="0" yWindow="0" windowWidth="21570" windowHeight="10500" activeTab="1" xr2:uid="{BFBD9EDE-FC47-49BF-96FE-182E73BB21C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2" l="1"/>
  <c r="T32" i="2"/>
  <c r="T31" i="2"/>
  <c r="T30" i="2"/>
  <c r="T29" i="2"/>
  <c r="D11" i="1"/>
  <c r="D10" i="1"/>
  <c r="D9" i="1"/>
  <c r="D7" i="1"/>
  <c r="T21" i="2"/>
  <c r="T18" i="2"/>
  <c r="T16" i="2"/>
  <c r="T13" i="2"/>
  <c r="T6" i="2"/>
  <c r="P21" i="2"/>
  <c r="P18" i="2"/>
  <c r="P31" i="2" s="1"/>
  <c r="P29" i="2"/>
  <c r="P30" i="2"/>
  <c r="P32" i="2"/>
  <c r="P6" i="2"/>
  <c r="P13" i="2" s="1"/>
  <c r="P16" i="2" s="1"/>
  <c r="C8" i="1"/>
  <c r="C11" i="1"/>
  <c r="C12" i="1" l="1"/>
</calcChain>
</file>

<file path=xl/sharedStrings.xml><?xml version="1.0" encoding="utf-8"?>
<sst xmlns="http://schemas.openxmlformats.org/spreadsheetml/2006/main" count="288" uniqueCount="82">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</sst>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"/>
    <numFmt numFmtId="175" formatCode="#,##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8" fontId="3" fillId="0" borderId="0" xfId="0" applyNumberFormat="1" applyFont="1" applyBorder="1"/>
    <xf numFmtId="168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5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8" fontId="2" fillId="0" borderId="0" xfId="0" applyNumberFormat="1" applyFont="1"/>
    <xf numFmtId="168" fontId="3" fillId="0" borderId="0" xfId="0" applyNumberFormat="1" applyFont="1"/>
    <xf numFmtId="17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71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2658725" y="0"/>
          <a:ext cx="0" cy="11563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i.embraer.com.br/en/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R36"/>
  <sheetViews>
    <sheetView workbookViewId="0">
      <selection activeCell="C9" sqref="C9"/>
    </sheetView>
  </sheetViews>
  <sheetFormatPr defaultRowHeight="12.75" x14ac:dyDescent="0.2"/>
  <cols>
    <col min="1" max="16384" width="9.140625" style="3"/>
  </cols>
  <sheetData>
    <row r="2" spans="1:18" ht="15" x14ac:dyDescent="0.25">
      <c r="B2" s="1" t="s">
        <v>0</v>
      </c>
      <c r="D2"/>
    </row>
    <row r="3" spans="1:18" x14ac:dyDescent="0.2">
      <c r="B3" s="2" t="s">
        <v>1</v>
      </c>
    </row>
    <row r="5" spans="1:18" x14ac:dyDescent="0.2">
      <c r="B5" s="4" t="s">
        <v>2</v>
      </c>
      <c r="C5" s="5"/>
      <c r="D5" s="6"/>
      <c r="G5" s="4" t="s">
        <v>10</v>
      </c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1:18" x14ac:dyDescent="0.2">
      <c r="B6" s="7" t="s">
        <v>3</v>
      </c>
      <c r="C6" s="8">
        <v>12.61</v>
      </c>
      <c r="D6" s="33"/>
      <c r="G6" s="16">
        <v>44470</v>
      </c>
      <c r="H6" s="14" t="s">
        <v>11</v>
      </c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">
      <c r="B7" s="7" t="s">
        <v>4</v>
      </c>
      <c r="C7" s="8">
        <v>734.6</v>
      </c>
      <c r="D7" s="33" t="str">
        <f>C28</f>
        <v>Q222</v>
      </c>
      <c r="G7" s="17"/>
      <c r="H7" s="15" t="s">
        <v>12</v>
      </c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">
      <c r="B8" s="7" t="s">
        <v>5</v>
      </c>
      <c r="C8" s="19">
        <f>C6*C7</f>
        <v>9263.3060000000005</v>
      </c>
      <c r="D8" s="33"/>
      <c r="G8" s="17"/>
      <c r="H8" s="15" t="s">
        <v>13</v>
      </c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">
      <c r="B9" s="7" t="s">
        <v>6</v>
      </c>
      <c r="C9" s="19"/>
      <c r="D9" s="33">
        <f t="shared" ref="D9:D11" si="0">C30</f>
        <v>0</v>
      </c>
      <c r="G9" s="17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">
      <c r="B10" s="7" t="s">
        <v>7</v>
      </c>
      <c r="C10" s="19"/>
      <c r="D10" s="33">
        <f t="shared" si="0"/>
        <v>0</v>
      </c>
      <c r="G10" s="16">
        <v>44470</v>
      </c>
      <c r="H10" s="14" t="s">
        <v>29</v>
      </c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">
      <c r="B11" s="7" t="s">
        <v>8</v>
      </c>
      <c r="C11" s="19">
        <f>C9-C10</f>
        <v>0</v>
      </c>
      <c r="D11" s="33">
        <f t="shared" si="0"/>
        <v>0</v>
      </c>
      <c r="G11" s="17"/>
      <c r="H11" s="15" t="s">
        <v>30</v>
      </c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B12" s="9" t="s">
        <v>9</v>
      </c>
      <c r="C12" s="20">
        <f>C8-C11</f>
        <v>9263.3060000000005</v>
      </c>
      <c r="D12" s="34"/>
      <c r="G12" s="17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G13" s="17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">
      <c r="G14" s="17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">
      <c r="B15" s="4" t="s">
        <v>14</v>
      </c>
      <c r="C15" s="5"/>
      <c r="D15" s="6"/>
      <c r="G15" s="17"/>
      <c r="H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2">
      <c r="A16" s="21" t="s">
        <v>16</v>
      </c>
      <c r="B16" s="23" t="s">
        <v>15</v>
      </c>
      <c r="C16" s="29" t="s">
        <v>18</v>
      </c>
      <c r="D16" s="30"/>
      <c r="G16" s="17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2:18" x14ac:dyDescent="0.2">
      <c r="B17" s="23" t="s">
        <v>17</v>
      </c>
      <c r="C17" s="29" t="s">
        <v>19</v>
      </c>
      <c r="D17" s="30"/>
      <c r="G17" s="1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2:18" x14ac:dyDescent="0.2">
      <c r="B18" s="23"/>
      <c r="C18" s="29"/>
      <c r="D18" s="30"/>
      <c r="G18" s="1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2:18" x14ac:dyDescent="0.2">
      <c r="B19" s="24"/>
      <c r="C19" s="31"/>
      <c r="D19" s="32"/>
      <c r="G19" s="17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2:18" x14ac:dyDescent="0.2">
      <c r="G20" s="17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2:18" x14ac:dyDescent="0.2">
      <c r="G21" s="17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2:18" x14ac:dyDescent="0.2">
      <c r="B22" s="4" t="s">
        <v>20</v>
      </c>
      <c r="C22" s="5"/>
      <c r="D22" s="6"/>
      <c r="G22" s="17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2:18" x14ac:dyDescent="0.2">
      <c r="B23" s="17" t="s">
        <v>21</v>
      </c>
      <c r="C23" s="29"/>
      <c r="D23" s="30"/>
      <c r="G23" s="17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2:18" x14ac:dyDescent="0.2">
      <c r="B24" s="17" t="s">
        <v>22</v>
      </c>
      <c r="C24" s="29"/>
      <c r="D24" s="30"/>
      <c r="G24" s="17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</row>
    <row r="25" spans="2:18" x14ac:dyDescent="0.2">
      <c r="B25" s="17"/>
      <c r="C25" s="29"/>
      <c r="D25" s="30"/>
      <c r="G25" s="17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</row>
    <row r="26" spans="2:18" x14ac:dyDescent="0.2">
      <c r="B26" s="17"/>
      <c r="C26" s="29"/>
      <c r="D26" s="30"/>
      <c r="G26" s="17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</row>
    <row r="27" spans="2:18" x14ac:dyDescent="0.2">
      <c r="B27" s="17"/>
      <c r="C27" s="29"/>
      <c r="D27" s="30"/>
      <c r="G27" s="17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</row>
    <row r="28" spans="2:18" x14ac:dyDescent="0.2">
      <c r="B28" s="17" t="s">
        <v>23</v>
      </c>
      <c r="C28" s="49" t="s">
        <v>49</v>
      </c>
      <c r="D28" s="50">
        <v>44777</v>
      </c>
      <c r="G28" s="17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1"/>
    </row>
    <row r="29" spans="2:18" x14ac:dyDescent="0.2">
      <c r="B29" s="18" t="s">
        <v>24</v>
      </c>
      <c r="C29" s="35" t="s">
        <v>31</v>
      </c>
      <c r="D29" s="36"/>
      <c r="G29" s="17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1"/>
    </row>
    <row r="30" spans="2:18" x14ac:dyDescent="0.2">
      <c r="G30" s="17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1"/>
    </row>
    <row r="31" spans="2:18" x14ac:dyDescent="0.2">
      <c r="G31" s="17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1"/>
    </row>
    <row r="32" spans="2:18" x14ac:dyDescent="0.2">
      <c r="B32" s="4" t="s">
        <v>25</v>
      </c>
      <c r="C32" s="5"/>
      <c r="D32" s="6"/>
      <c r="G32" s="1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1"/>
    </row>
    <row r="33" spans="2:18" x14ac:dyDescent="0.2">
      <c r="B33" s="17" t="s">
        <v>26</v>
      </c>
      <c r="C33" s="25"/>
      <c r="D33" s="26"/>
      <c r="G33" s="1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1"/>
    </row>
    <row r="34" spans="2:18" x14ac:dyDescent="0.2">
      <c r="B34" s="17" t="s">
        <v>27</v>
      </c>
      <c r="C34" s="25"/>
      <c r="D34" s="26"/>
      <c r="G34" s="17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1"/>
    </row>
    <row r="35" spans="2:18" x14ac:dyDescent="0.2">
      <c r="B35" s="18" t="s">
        <v>28</v>
      </c>
      <c r="C35" s="27"/>
      <c r="D35" s="28"/>
      <c r="G35" s="17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1"/>
    </row>
    <row r="36" spans="2:18" x14ac:dyDescent="0.2">
      <c r="G36" s="18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3"/>
    </row>
  </sheetData>
  <mergeCells count="18">
    <mergeCell ref="C35:D35"/>
    <mergeCell ref="C27:D27"/>
    <mergeCell ref="C29:D29"/>
    <mergeCell ref="B32:D32"/>
    <mergeCell ref="C33:D33"/>
    <mergeCell ref="C34:D34"/>
    <mergeCell ref="C19:D19"/>
    <mergeCell ref="B22:D22"/>
    <mergeCell ref="C23:D23"/>
    <mergeCell ref="C24:D24"/>
    <mergeCell ref="C25:D25"/>
    <mergeCell ref="C26:D26"/>
    <mergeCell ref="B5:D5"/>
    <mergeCell ref="G5:R5"/>
    <mergeCell ref="B15:D15"/>
    <mergeCell ref="C16:D16"/>
    <mergeCell ref="C17:D17"/>
    <mergeCell ref="C18:D18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C36"/>
  <sheetViews>
    <sheetView tabSelected="1" workbookViewId="0">
      <pane xSplit="2" ySplit="3" topLeftCell="D25" activePane="bottomRight" state="frozen"/>
      <selection pane="topRight" activeCell="C1" sqref="C1"/>
      <selection pane="bottomLeft" activeCell="A4" sqref="A4"/>
      <selection pane="bottomRight" activeCell="Y40" sqref="Y40"/>
    </sheetView>
  </sheetViews>
  <sheetFormatPr defaultRowHeight="12.75" x14ac:dyDescent="0.2"/>
  <cols>
    <col min="1" max="1" width="4" style="3" customWidth="1"/>
    <col min="2" max="2" width="21" style="3" bestFit="1" customWidth="1"/>
    <col min="3" max="16384" width="9.140625" style="3"/>
  </cols>
  <sheetData>
    <row r="1" spans="2:29" s="22" customFormat="1" x14ac:dyDescent="0.2"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40</v>
      </c>
      <c r="L1" s="22" t="s">
        <v>41</v>
      </c>
      <c r="M1" s="22" t="s">
        <v>42</v>
      </c>
      <c r="N1" s="22" t="s">
        <v>43</v>
      </c>
      <c r="O1" s="22" t="s">
        <v>44</v>
      </c>
      <c r="P1" s="22" t="s">
        <v>45</v>
      </c>
      <c r="Q1" s="22" t="s">
        <v>46</v>
      </c>
      <c r="R1" s="22" t="s">
        <v>47</v>
      </c>
      <c r="S1" s="22" t="s">
        <v>48</v>
      </c>
      <c r="T1" s="42" t="s">
        <v>49</v>
      </c>
      <c r="U1" s="22" t="s">
        <v>75</v>
      </c>
      <c r="V1" s="22" t="s">
        <v>76</v>
      </c>
      <c r="Y1" s="22" t="s">
        <v>77</v>
      </c>
      <c r="Z1" s="22" t="s">
        <v>78</v>
      </c>
      <c r="AA1" s="22" t="s">
        <v>79</v>
      </c>
      <c r="AB1" s="22" t="s">
        <v>80</v>
      </c>
      <c r="AC1" s="22" t="s">
        <v>81</v>
      </c>
    </row>
    <row r="2" spans="2:29" s="39" customFormat="1" x14ac:dyDescent="0.2">
      <c r="B2" s="38"/>
      <c r="P2" s="40">
        <v>44377</v>
      </c>
      <c r="T2" s="40">
        <v>44742</v>
      </c>
    </row>
    <row r="3" spans="2:29" s="39" customFormat="1" x14ac:dyDescent="0.2">
      <c r="B3" s="38"/>
      <c r="P3" s="41"/>
      <c r="T3" s="41">
        <v>44777</v>
      </c>
    </row>
    <row r="4" spans="2:29" s="2" customFormat="1" x14ac:dyDescent="0.2">
      <c r="B4" s="2" t="s">
        <v>50</v>
      </c>
      <c r="C4" s="37"/>
      <c r="P4" s="44">
        <v>1130.5</v>
      </c>
      <c r="T4" s="44">
        <v>1018.9</v>
      </c>
    </row>
    <row r="5" spans="2:29" x14ac:dyDescent="0.2">
      <c r="B5" s="3" t="s">
        <v>51</v>
      </c>
      <c r="P5" s="45">
        <v>924.8</v>
      </c>
      <c r="T5" s="45">
        <v>785.6</v>
      </c>
    </row>
    <row r="6" spans="2:29" s="2" customFormat="1" x14ac:dyDescent="0.2">
      <c r="B6" s="2" t="s">
        <v>52</v>
      </c>
      <c r="P6" s="44">
        <f>P4-P5</f>
        <v>205.70000000000005</v>
      </c>
      <c r="T6" s="44">
        <f>T4-T5</f>
        <v>233.29999999999995</v>
      </c>
    </row>
    <row r="7" spans="2:29" x14ac:dyDescent="0.2">
      <c r="B7" s="3" t="s">
        <v>54</v>
      </c>
      <c r="P7" s="45">
        <v>40.799999999999997</v>
      </c>
      <c r="T7" s="45">
        <v>43.9</v>
      </c>
    </row>
    <row r="8" spans="2:29" x14ac:dyDescent="0.2">
      <c r="B8" s="3" t="s">
        <v>55</v>
      </c>
      <c r="P8" s="45">
        <v>50.2</v>
      </c>
      <c r="T8" s="45">
        <v>67.400000000000006</v>
      </c>
    </row>
    <row r="9" spans="2:29" x14ac:dyDescent="0.2">
      <c r="B9" s="3" t="s">
        <v>56</v>
      </c>
      <c r="P9" s="45">
        <v>-2.2999999999999998</v>
      </c>
      <c r="T9" s="45">
        <v>21.3</v>
      </c>
    </row>
    <row r="10" spans="2:29" x14ac:dyDescent="0.2">
      <c r="B10" s="3" t="s">
        <v>57</v>
      </c>
      <c r="P10" s="45">
        <v>9.3000000000000007</v>
      </c>
      <c r="T10" s="45">
        <v>24.9</v>
      </c>
    </row>
    <row r="11" spans="2:29" x14ac:dyDescent="0.2">
      <c r="B11" s="3" t="s">
        <v>58</v>
      </c>
      <c r="P11" s="45">
        <v>35.5</v>
      </c>
      <c r="T11" s="45">
        <v>-13.5</v>
      </c>
    </row>
    <row r="12" spans="2:29" x14ac:dyDescent="0.2">
      <c r="B12" s="3" t="s">
        <v>59</v>
      </c>
      <c r="P12" s="45">
        <v>0.6</v>
      </c>
      <c r="T12" s="45">
        <v>4.4000000000000004</v>
      </c>
    </row>
    <row r="13" spans="2:29" s="2" customFormat="1" x14ac:dyDescent="0.2">
      <c r="B13" s="2" t="s">
        <v>53</v>
      </c>
      <c r="P13" s="44">
        <f>P6-P7-P8-P9-P10+P11+P12</f>
        <v>143.80000000000004</v>
      </c>
      <c r="T13" s="44">
        <f>T6-T7-T8-T9-T10+T11+T12</f>
        <v>66.69999999999996</v>
      </c>
    </row>
    <row r="14" spans="2:29" x14ac:dyDescent="0.2">
      <c r="B14" s="3" t="s">
        <v>60</v>
      </c>
      <c r="P14" s="45">
        <v>-65.5</v>
      </c>
      <c r="T14" s="45">
        <v>-38</v>
      </c>
    </row>
    <row r="15" spans="2:29" x14ac:dyDescent="0.2">
      <c r="B15" s="3" t="s">
        <v>61</v>
      </c>
      <c r="P15" s="45">
        <v>5.3</v>
      </c>
      <c r="T15" s="45">
        <v>20.8</v>
      </c>
    </row>
    <row r="16" spans="2:29" x14ac:dyDescent="0.2">
      <c r="B16" s="3" t="s">
        <v>62</v>
      </c>
      <c r="P16" s="45">
        <f>P13+P14+P15</f>
        <v>83.600000000000037</v>
      </c>
      <c r="T16" s="45">
        <f>T13+T14+T15</f>
        <v>49.499999999999957</v>
      </c>
    </row>
    <row r="17" spans="2:20" x14ac:dyDescent="0.2">
      <c r="B17" s="3" t="s">
        <v>63</v>
      </c>
      <c r="P17" s="45">
        <v>-5.6</v>
      </c>
      <c r="T17" s="45">
        <v>-24.6</v>
      </c>
    </row>
    <row r="18" spans="2:20" s="2" customFormat="1" x14ac:dyDescent="0.2">
      <c r="B18" s="2" t="s">
        <v>64</v>
      </c>
      <c r="P18" s="44">
        <f>P16-P17</f>
        <v>89.200000000000031</v>
      </c>
      <c r="T18" s="44">
        <f>T16-T17</f>
        <v>74.099999999999966</v>
      </c>
    </row>
    <row r="19" spans="2:20" s="2" customFormat="1" x14ac:dyDescent="0.2">
      <c r="B19" s="47" t="s">
        <v>72</v>
      </c>
      <c r="P19" s="44">
        <v>87.9</v>
      </c>
      <c r="T19" s="44">
        <v>74.2</v>
      </c>
    </row>
    <row r="20" spans="2:20" x14ac:dyDescent="0.2">
      <c r="B20" s="48" t="s">
        <v>73</v>
      </c>
      <c r="P20" s="45">
        <v>1.3</v>
      </c>
      <c r="T20" s="45">
        <v>-0.1</v>
      </c>
    </row>
    <row r="21" spans="2:20" x14ac:dyDescent="0.2">
      <c r="B21" s="3" t="s">
        <v>65</v>
      </c>
      <c r="P21" s="46">
        <f>P19/P22</f>
        <v>0.11962438758845946</v>
      </c>
      <c r="T21" s="46">
        <f>T19/T22</f>
        <v>0.10100735093928669</v>
      </c>
    </row>
    <row r="22" spans="2:20" x14ac:dyDescent="0.2">
      <c r="B22" s="3" t="s">
        <v>4</v>
      </c>
      <c r="P22" s="45">
        <v>734.8</v>
      </c>
      <c r="T22" s="3">
        <v>734.6</v>
      </c>
    </row>
    <row r="25" spans="2:20" s="2" customFormat="1" x14ac:dyDescent="0.2">
      <c r="B25" s="2" t="s">
        <v>66</v>
      </c>
      <c r="T25" s="52">
        <f>T4/P4-1</f>
        <v>-9.8717381689517936E-2</v>
      </c>
    </row>
    <row r="26" spans="2:20" x14ac:dyDescent="0.2">
      <c r="B26" s="3" t="s">
        <v>67</v>
      </c>
    </row>
    <row r="29" spans="2:20" x14ac:dyDescent="0.2">
      <c r="B29" s="3" t="s">
        <v>68</v>
      </c>
      <c r="P29" s="43">
        <f>P6/P4</f>
        <v>0.18195488721804515</v>
      </c>
      <c r="T29" s="43">
        <f>T6/T4</f>
        <v>0.2289724212385906</v>
      </c>
    </row>
    <row r="30" spans="2:20" x14ac:dyDescent="0.2">
      <c r="B30" s="3" t="s">
        <v>69</v>
      </c>
      <c r="P30" s="43">
        <f>P13/P4</f>
        <v>0.12720035382574085</v>
      </c>
      <c r="T30" s="43">
        <f>T13/T4</f>
        <v>6.5462753950338556E-2</v>
      </c>
    </row>
    <row r="31" spans="2:20" x14ac:dyDescent="0.2">
      <c r="B31" s="3" t="s">
        <v>70</v>
      </c>
      <c r="P31" s="43">
        <f>P18/P4</f>
        <v>7.8903140203449823E-2</v>
      </c>
      <c r="T31" s="43">
        <f>T18/T4</f>
        <v>7.2725488271665487E-2</v>
      </c>
    </row>
    <row r="32" spans="2:20" x14ac:dyDescent="0.2">
      <c r="B32" s="3" t="s">
        <v>71</v>
      </c>
      <c r="P32" s="43">
        <f>P17/P16</f>
        <v>-6.6985645933014315E-2</v>
      </c>
      <c r="T32" s="43">
        <f>T17/T16</f>
        <v>-0.49696969696969745</v>
      </c>
    </row>
    <row r="36" spans="2:2" x14ac:dyDescent="0.2">
      <c r="B36" s="51" t="s">
        <v>74</v>
      </c>
    </row>
  </sheetData>
  <hyperlinks>
    <hyperlink ref="T1" r:id="rId1" xr:uid="{680599EF-35E5-444E-BE52-11E2AAE328C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2022-10-06T23:10:49Z</dcterms:modified>
</cp:coreProperties>
</file>