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E390B70-5AF2-4638-A023-E9CD681FBCF9}" xr6:coauthVersionLast="36" xr6:coauthVersionMax="36" xr10:uidLastSave="{00000000-0000-0000-0000-000000000000}"/>
  <bookViews>
    <workbookView xWindow="0" yWindow="0" windowWidth="28800" windowHeight="12225" xr2:uid="{5EB38F2A-A5E5-4604-9A50-AFDB2AF73DAE}"/>
  </bookViews>
  <sheets>
    <sheet name="Main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" i="1" l="1"/>
  <c r="AO3" i="1"/>
  <c r="AO4" i="1"/>
  <c r="AQ3" i="1"/>
  <c r="AR3" i="1"/>
  <c r="AS3" i="1"/>
  <c r="AM3" i="1"/>
  <c r="AL3" i="1"/>
  <c r="AK3" i="1"/>
  <c r="AJ3" i="1"/>
  <c r="AI3" i="1"/>
  <c r="AH3" i="1"/>
  <c r="AF3" i="1"/>
  <c r="AE3" i="1"/>
  <c r="AD3" i="1"/>
  <c r="AC3" i="1"/>
  <c r="AA3" i="1"/>
  <c r="Z3" i="1"/>
  <c r="Y3" i="1"/>
  <c r="X3" i="1"/>
  <c r="W3" i="1"/>
  <c r="U3" i="1"/>
  <c r="T3" i="1"/>
  <c r="S3" i="1"/>
  <c r="R3" i="1"/>
  <c r="Q3" i="1"/>
  <c r="O3" i="1"/>
  <c r="L3" i="1"/>
  <c r="K3" i="1"/>
  <c r="F3" i="1"/>
  <c r="G3" i="1" l="1"/>
  <c r="I3" i="1" l="1"/>
  <c r="H3" i="1"/>
  <c r="J3" i="1"/>
  <c r="AS4" i="1" l="1"/>
  <c r="AR4" i="1"/>
  <c r="AQ4" i="1"/>
  <c r="AP4" i="1"/>
  <c r="AM4" i="1"/>
  <c r="AL4" i="1"/>
  <c r="AK4" i="1"/>
  <c r="AJ4" i="1"/>
  <c r="AH4" i="1"/>
  <c r="AF4" i="1"/>
  <c r="AE4" i="1"/>
  <c r="AD4" i="1"/>
  <c r="AC4" i="1"/>
  <c r="L4" i="1"/>
  <c r="K4" i="1"/>
  <c r="J4" i="1"/>
  <c r="I4" i="1"/>
  <c r="H4" i="1"/>
  <c r="G4" i="1"/>
  <c r="F4" i="1"/>
  <c r="U4" i="1"/>
  <c r="T4" i="1"/>
  <c r="S4" i="1"/>
  <c r="R4" i="1"/>
  <c r="Q4" i="1"/>
  <c r="AA4" i="1"/>
  <c r="Z4" i="1"/>
  <c r="Y4" i="1"/>
  <c r="X4" i="1"/>
  <c r="C3" i="1"/>
  <c r="N3" i="1" l="1"/>
  <c r="M3" i="1"/>
  <c r="C5" i="1"/>
  <c r="C4" i="1" l="1"/>
</calcChain>
</file>

<file path=xl/sharedStrings.xml><?xml version="1.0" encoding="utf-8"?>
<sst xmlns="http://schemas.openxmlformats.org/spreadsheetml/2006/main" count="55" uniqueCount="51">
  <si>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</si>
  <si>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</si>
  <si>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</si>
  <si>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</si>
  <si>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</si>
  <si>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</si>
  <si>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</si>
  <si>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</si>
  <si>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</si>
  <si>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</si>
  <si>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</si>
  <si>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£BOWL</t>
  </si>
  <si>
    <t>£TEG</t>
  </si>
  <si>
    <t>£CINE</t>
  </si>
  <si>
    <t>Target</t>
  </si>
  <si>
    <t>Upside</t>
  </si>
  <si>
    <t>Discount</t>
  </si>
  <si>
    <t>P/B [C]</t>
  </si>
  <si>
    <t>P/S [C]</t>
  </si>
  <si>
    <t>EV/S [C]</t>
  </si>
  <si>
    <t>P/E [C]</t>
  </si>
  <si>
    <t>EV/E [C]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</si>
  <si>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</si>
  <si>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</si>
  <si>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</si>
  <si>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</si>
  <si>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</si>
  <si>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</si>
  <si>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</si>
  <si>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</si>
  <si>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</si>
  <si>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</si>
  <si>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</si>
  <si>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 21</t>
  </si>
  <si>
    <t>RevG 20</t>
  </si>
  <si>
    <t>RevG 19</t>
  </si>
  <si>
    <t>RevG 18</t>
  </si>
  <si>
    <t>Employees</t>
  </si>
  <si>
    <t>Founded</t>
  </si>
  <si>
    <t>IPO</t>
  </si>
  <si>
    <t>HQ</t>
  </si>
  <si>
    <t>LSE</t>
  </si>
  <si>
    <t>£</t>
  </si>
  <si>
    <t>Cinema</t>
  </si>
  <si>
    <t>Notes</t>
  </si>
  <si>
    <t>Bowling, Arcades &amp; Escape Rooms</t>
  </si>
  <si>
    <t>Business Operations</t>
  </si>
  <si>
    <t>Bowling, Arcades, Indoor MiniGolf</t>
  </si>
  <si>
    <t>Sites</t>
  </si>
  <si>
    <t>Hollywood Bowl, AMF Bowling &amp; PuttStars</t>
  </si>
  <si>
    <t>Tenpin brand Bowling, 50:50 Houdini's Escape 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</si>
</sst>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1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CI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W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Ten Entertainment Group Plc</v>
          </cell>
        </row>
        <row r="6">
          <cell r="C6">
            <v>2.7210000000000001</v>
          </cell>
        </row>
        <row r="7">
          <cell r="C7">
            <v>68.381495999999999</v>
          </cell>
        </row>
        <row r="8">
          <cell r="C8">
            <v>186.06605061600001</v>
          </cell>
        </row>
        <row r="11">
          <cell r="C11">
            <v>-200.21699999999998</v>
          </cell>
        </row>
        <row r="12">
          <cell r="C12">
            <v>386.28305061599997</v>
          </cell>
        </row>
        <row r="23">
          <cell r="C23" t="str">
            <v>Cranfield, UK</v>
          </cell>
        </row>
        <row r="24">
          <cell r="C24">
            <v>2009</v>
          </cell>
        </row>
        <row r="25">
          <cell r="C25">
            <v>48</v>
          </cell>
        </row>
        <row r="26">
          <cell r="C26">
            <v>1500</v>
          </cell>
        </row>
        <row r="27">
          <cell r="C27">
            <v>2017</v>
          </cell>
        </row>
        <row r="28">
          <cell r="C28" t="str">
            <v>H122</v>
          </cell>
          <cell r="D28">
            <v>45190</v>
          </cell>
        </row>
        <row r="33">
          <cell r="C33">
            <v>3.5367722369936718</v>
          </cell>
        </row>
        <row r="34">
          <cell r="C34">
            <v>1.5486275426012701</v>
          </cell>
        </row>
        <row r="35">
          <cell r="C35">
            <v>3.215033421967723</v>
          </cell>
        </row>
        <row r="36">
          <cell r="C36">
            <v>5.9823787638134727</v>
          </cell>
        </row>
        <row r="37">
          <cell r="C37">
            <v>12.421475677406907</v>
          </cell>
        </row>
      </sheetData>
      <sheetData sheetId="1">
        <row r="19">
          <cell r="P19">
            <v>8.1420000000000101</v>
          </cell>
          <cell r="Q19">
            <v>9.036999999999999</v>
          </cell>
          <cell r="R19">
            <v>-17.747</v>
          </cell>
          <cell r="S19">
            <v>4.005000000000007</v>
          </cell>
        </row>
        <row r="23">
          <cell r="K23">
            <v>4.9602262016965133</v>
          </cell>
          <cell r="P23">
            <v>7.4746621621621712E-2</v>
          </cell>
          <cell r="Q23">
            <v>0.10179436804191222</v>
          </cell>
          <cell r="R23">
            <v>-0.56885238106559521</v>
          </cell>
          <cell r="S23">
            <v>0.86167250268824636</v>
          </cell>
        </row>
        <row r="26">
          <cell r="K26">
            <v>0.68836775356589386</v>
          </cell>
        </row>
        <row r="27">
          <cell r="K27">
            <v>0.38816850627787092</v>
          </cell>
        </row>
        <row r="28">
          <cell r="K28">
            <v>0.2892880862772384</v>
          </cell>
        </row>
        <row r="29">
          <cell r="K29">
            <v>5.0590924103622523E-3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Cineworld Group Plc.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3">
          <cell r="B3" t="str">
            <v>Hollywood Bowl Group Plc</v>
          </cell>
        </row>
        <row r="6">
          <cell r="C6">
            <v>2.3650000000000002</v>
          </cell>
        </row>
        <row r="7">
          <cell r="C7">
            <v>170.949286</v>
          </cell>
        </row>
        <row r="8">
          <cell r="C8">
            <v>404.29506139000006</v>
          </cell>
        </row>
        <row r="11">
          <cell r="C11">
            <v>56.066000000000003</v>
          </cell>
        </row>
        <row r="12">
          <cell r="C12">
            <v>348.22906139000008</v>
          </cell>
        </row>
        <row r="23">
          <cell r="C23" t="str">
            <v>Hemel, UK</v>
          </cell>
        </row>
        <row r="24">
          <cell r="C24">
            <v>2010</v>
          </cell>
        </row>
        <row r="25">
          <cell r="C25">
            <v>64</v>
          </cell>
        </row>
        <row r="26">
          <cell r="C26">
            <v>2530</v>
          </cell>
        </row>
        <row r="27">
          <cell r="C27">
            <v>2016</v>
          </cell>
        </row>
        <row r="28">
          <cell r="C28" t="str">
            <v>FY22</v>
          </cell>
          <cell r="D28">
            <v>44911</v>
          </cell>
        </row>
      </sheetData>
      <sheetData sheetId="1">
        <row r="12">
          <cell r="R12">
            <v>18.783999999999999</v>
          </cell>
          <cell r="S12">
            <v>22.285</v>
          </cell>
          <cell r="T12">
            <v>1.3850000000000033</v>
          </cell>
          <cell r="U12">
            <v>1.7280000000000051</v>
          </cell>
          <cell r="V12">
            <v>37.451000000000015</v>
          </cell>
        </row>
        <row r="16">
          <cell r="V16">
            <v>0.84829230777171583</v>
          </cell>
          <cell r="AO16">
            <v>7.0000000000000007E-2</v>
          </cell>
        </row>
        <row r="17">
          <cell r="V17">
            <v>0.28620168162650139</v>
          </cell>
        </row>
        <row r="18">
          <cell r="V18">
            <v>0.19330446317506367</v>
          </cell>
        </row>
        <row r="19">
          <cell r="V19">
            <v>0.19744990892531872</v>
          </cell>
        </row>
        <row r="20">
          <cell r="AO20">
            <v>9.417179548242931</v>
          </cell>
        </row>
        <row r="21">
          <cell r="M21">
            <v>0.5227927414761171</v>
          </cell>
          <cell r="R21">
            <v>5.7735504703074536E-2</v>
          </cell>
          <cell r="S21">
            <v>7.7529282941235067E-2</v>
          </cell>
          <cell r="T21">
            <v>-0.38817035428888169</v>
          </cell>
          <cell r="U21">
            <v>-9.5567047928227233E-2</v>
          </cell>
          <cell r="V21">
            <v>1.6954144522663404</v>
          </cell>
        </row>
        <row r="22">
          <cell r="AO22">
            <v>2.9818941007369681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63;CINE.xlsx" TargetMode="External"/><Relationship Id="rId2" Type="http://schemas.openxmlformats.org/officeDocument/2006/relationships/hyperlink" Target="&#163;TEG.xlsx" TargetMode="External"/><Relationship Id="rId1" Type="http://schemas.openxmlformats.org/officeDocument/2006/relationships/hyperlink" Target="&#163;BOW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459D-57D2-4CEE-BA00-1FA84E38A658}">
  <dimension ref="B2:AV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8" sqref="H8"/>
    </sheetView>
  </sheetViews>
  <sheetFormatPr defaultRowHeight="12.75" x14ac:dyDescent="0.2"/>
  <cols>
    <col min="1" max="1" width="4.28515625" style="1" customWidth="1"/>
    <col min="2" max="2" width="9.140625" style="1"/>
    <col min="3" max="3" width="25.5703125" style="1" bestFit="1" customWidth="1"/>
    <col min="4" max="5" width="9.140625" style="2"/>
    <col min="6" max="6" width="9.140625" style="12"/>
    <col min="7" max="10" width="9.140625" style="9"/>
    <col min="11" max="12" width="9.140625" style="2"/>
    <col min="13" max="15" width="9.140625" style="6"/>
    <col min="16" max="16" width="9.140625" style="1"/>
    <col min="17" max="21" width="9.140625" style="2"/>
    <col min="22" max="22" width="9.140625" style="1"/>
    <col min="23" max="27" width="9.140625" style="14"/>
    <col min="28" max="28" width="9.140625" style="1"/>
    <col min="29" max="32" width="9.140625" style="2"/>
    <col min="33" max="33" width="9.140625" style="1"/>
    <col min="34" max="39" width="9.140625" style="2"/>
    <col min="40" max="40" width="9.140625" style="1"/>
    <col min="41" max="41" width="9.140625" style="17"/>
    <col min="42" max="42" width="10.85546875" style="17" bestFit="1" customWidth="1"/>
    <col min="43" max="44" width="9.140625" style="2"/>
    <col min="45" max="45" width="11.85546875" style="2" bestFit="1" customWidth="1"/>
    <col min="46" max="46" width="9.140625" style="1"/>
    <col min="47" max="47" width="31.28515625" style="2" bestFit="1" customWidth="1"/>
    <col min="48" max="48" width="45.42578125" style="2" bestFit="1" customWidth="1"/>
    <col min="49" max="16384" width="9.140625" style="1"/>
  </cols>
  <sheetData>
    <row r="2" spans="2:48" s="3" customFormat="1" x14ac:dyDescent="0.2">
      <c r="B2" s="3" t="s">
        <v>0</v>
      </c>
      <c r="C2" s="3" t="s">
        <v>1</v>
      </c>
      <c r="D2" s="4" t="s">
        <v>2</v>
      </c>
      <c r="E2" s="4" t="s">
        <v>3</v>
      </c>
      <c r="F2" s="11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4" t="s">
        <v>9</v>
      </c>
      <c r="L2" s="4" t="s">
        <v>10</v>
      </c>
      <c r="M2" s="5" t="s">
        <v>14</v>
      </c>
      <c r="N2" s="5" t="s">
        <v>15</v>
      </c>
      <c r="O2" s="5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W2" s="13" t="s">
        <v>22</v>
      </c>
      <c r="X2" s="13" t="s">
        <v>23</v>
      </c>
      <c r="Y2" s="13" t="s">
        <v>24</v>
      </c>
      <c r="Z2" s="13" t="s">
        <v>25</v>
      </c>
      <c r="AA2" s="13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H2" s="4" t="s">
        <v>31</v>
      </c>
      <c r="AI2" s="4" t="s">
        <v>32</v>
      </c>
      <c r="AJ2" s="4" t="s">
        <v>33</v>
      </c>
      <c r="AK2" s="4" t="s">
        <v>34</v>
      </c>
      <c r="AL2" s="4" t="s">
        <v>35</v>
      </c>
      <c r="AM2" s="4" t="s">
        <v>36</v>
      </c>
      <c r="AO2" s="21" t="s">
        <v>48</v>
      </c>
      <c r="AP2" s="21" t="s">
        <v>37</v>
      </c>
      <c r="AQ2" s="4" t="s">
        <v>38</v>
      </c>
      <c r="AR2" s="4" t="s">
        <v>39</v>
      </c>
      <c r="AS2" s="4" t="s">
        <v>40</v>
      </c>
      <c r="AU2" s="4" t="s">
        <v>46</v>
      </c>
      <c r="AV2" s="4" t="s">
        <v>44</v>
      </c>
    </row>
    <row r="3" spans="2:48" x14ac:dyDescent="0.2">
      <c r="B3" s="7" t="s">
        <v>11</v>
      </c>
      <c r="C3" s="1" t="str">
        <f>[3]Main!$B$3</f>
        <v>Hollywood Bowl Group Plc</v>
      </c>
      <c r="D3" s="2" t="s">
        <v>41</v>
      </c>
      <c r="E3" s="2" t="s">
        <v>42</v>
      </c>
      <c r="F3" s="12">
        <f>[3]Main!$C$6</f>
        <v>2.3650000000000002</v>
      </c>
      <c r="G3" s="9">
        <f>[3]Main!$C$7</f>
        <v>170.949286</v>
      </c>
      <c r="H3" s="9">
        <f>[3]Main!$C$8</f>
        <v>404.29506139000006</v>
      </c>
      <c r="I3" s="9">
        <f>[3]Main!$C$11</f>
        <v>56.066000000000003</v>
      </c>
      <c r="J3" s="9">
        <f>[3]Main!$C$12</f>
        <v>348.22906139000008</v>
      </c>
      <c r="K3" s="2" t="str">
        <f>[3]Main!$C$28</f>
        <v>FY22</v>
      </c>
      <c r="L3" s="15">
        <f>[3]Main!$D$28</f>
        <v>44911</v>
      </c>
      <c r="M3" s="19">
        <f>'[3]Financial Model'!$AO$20</f>
        <v>9.417179548242931</v>
      </c>
      <c r="N3" s="20">
        <f>'[3]Financial Model'!$AO$22</f>
        <v>2.9818941007369681</v>
      </c>
      <c r="O3" s="20">
        <f>'[3]Financial Model'!$AO$16</f>
        <v>7.0000000000000007E-2</v>
      </c>
      <c r="Q3" s="10">
        <f>[1]Main!$C$33</f>
        <v>3.5367722369936718</v>
      </c>
      <c r="R3" s="10">
        <f>[1]Main!$C$34</f>
        <v>1.5486275426012701</v>
      </c>
      <c r="S3" s="10">
        <f>[1]Main!$C$35</f>
        <v>3.215033421967723</v>
      </c>
      <c r="T3" s="10">
        <f>[1]Main!$C$36</f>
        <v>5.9823787638134727</v>
      </c>
      <c r="U3" s="10">
        <f>[1]Main!$C$37</f>
        <v>12.421475677406907</v>
      </c>
      <c r="W3" s="14">
        <f>'[3]Financial Model'!$V$12</f>
        <v>37.451000000000015</v>
      </c>
      <c r="X3" s="14">
        <f>'[3]Financial Model'!$U$12</f>
        <v>1.7280000000000051</v>
      </c>
      <c r="Y3" s="14">
        <f>'[3]Financial Model'!$T$12</f>
        <v>1.3850000000000033</v>
      </c>
      <c r="Z3" s="14">
        <f>'[3]Financial Model'!$S$12</f>
        <v>22.285</v>
      </c>
      <c r="AA3" s="14">
        <f>'[3]Financial Model'!$R$12</f>
        <v>18.783999999999999</v>
      </c>
      <c r="AC3" s="16">
        <f>'[3]Financial Model'!$V$16</f>
        <v>0.84829230777171583</v>
      </c>
      <c r="AD3" s="16">
        <f>'[3]Financial Model'!$V$17</f>
        <v>0.28620168162650139</v>
      </c>
      <c r="AE3" s="16">
        <f>'[3]Financial Model'!$V$18</f>
        <v>0.19330446317506367</v>
      </c>
      <c r="AF3" s="16">
        <f>'[3]Financial Model'!$V$19</f>
        <v>0.19744990892531872</v>
      </c>
      <c r="AH3" s="16">
        <f>'[3]Financial Model'!$M$21</f>
        <v>0.5227927414761171</v>
      </c>
      <c r="AI3" s="16">
        <f>'[3]Financial Model'!$V$21</f>
        <v>1.6954144522663404</v>
      </c>
      <c r="AJ3" s="16">
        <f>'[3]Financial Model'!$U$21</f>
        <v>-9.5567047928227233E-2</v>
      </c>
      <c r="AK3" s="16">
        <f>'[3]Financial Model'!$T$21</f>
        <v>-0.38817035428888169</v>
      </c>
      <c r="AL3" s="16">
        <f>'[3]Financial Model'!$S$21</f>
        <v>7.7529282941235067E-2</v>
      </c>
      <c r="AM3" s="16">
        <f>'[3]Financial Model'!$R$21</f>
        <v>5.7735504703074536E-2</v>
      </c>
      <c r="AO3" s="17">
        <f>[3]Main!$C$25</f>
        <v>64</v>
      </c>
      <c r="AP3" s="17">
        <f>[3]Main!$C$26</f>
        <v>2530</v>
      </c>
      <c r="AQ3" s="2">
        <f>[3]Main!$C$24</f>
        <v>2010</v>
      </c>
      <c r="AR3" s="2">
        <f>[3]Main!$C$27</f>
        <v>2016</v>
      </c>
      <c r="AS3" s="2" t="str">
        <f>[3]Main!$C$23</f>
        <v>Hemel, UK</v>
      </c>
      <c r="AU3" s="2" t="s">
        <v>47</v>
      </c>
      <c r="AV3" s="2" t="s">
        <v>49</v>
      </c>
    </row>
    <row r="4" spans="2:48" x14ac:dyDescent="0.2">
      <c r="B4" s="7" t="s">
        <v>12</v>
      </c>
      <c r="C4" s="1" t="str">
        <f>[1]Main!$B$3</f>
        <v>Ten Entertainment Group Plc</v>
      </c>
      <c r="D4" s="2" t="s">
        <v>41</v>
      </c>
      <c r="E4" s="2" t="s">
        <v>42</v>
      </c>
      <c r="F4" s="12">
        <f>[1]Main!$C$6</f>
        <v>2.7210000000000001</v>
      </c>
      <c r="G4" s="9">
        <f>[1]Main!$C$7</f>
        <v>68.381495999999999</v>
      </c>
      <c r="H4" s="9">
        <f>[1]Main!$C$8</f>
        <v>186.06605061600001</v>
      </c>
      <c r="I4" s="9">
        <f>[1]Main!$C$11</f>
        <v>-200.21699999999998</v>
      </c>
      <c r="J4" s="9">
        <f>[1]Main!$C$12</f>
        <v>386.28305061599997</v>
      </c>
      <c r="K4" s="2" t="str">
        <f>[1]Main!$C$28</f>
        <v>H122</v>
      </c>
      <c r="L4" s="15">
        <f>[1]Main!$D$28</f>
        <v>45190</v>
      </c>
      <c r="Q4" s="10">
        <f>[1]Main!$C$33</f>
        <v>3.5367722369936718</v>
      </c>
      <c r="R4" s="10">
        <f>[1]Main!$C$34</f>
        <v>1.5486275426012701</v>
      </c>
      <c r="S4" s="10">
        <f>[1]Main!$C$35</f>
        <v>3.215033421967723</v>
      </c>
      <c r="T4" s="10">
        <f>[1]Main!$C$36</f>
        <v>5.9823787638134727</v>
      </c>
      <c r="U4" s="10">
        <f>[1]Main!$C$37</f>
        <v>12.421475677406907</v>
      </c>
      <c r="X4" s="14">
        <f>'[1]Financial Model'!$S$19</f>
        <v>4.005000000000007</v>
      </c>
      <c r="Y4" s="14">
        <f>'[1]Financial Model'!$R$19</f>
        <v>-17.747</v>
      </c>
      <c r="Z4" s="14">
        <f>'[1]Financial Model'!$Q$19</f>
        <v>9.036999999999999</v>
      </c>
      <c r="AA4" s="14">
        <f>'[1]Financial Model'!$P$19</f>
        <v>8.1420000000000101</v>
      </c>
      <c r="AC4" s="16">
        <f>'[1]Financial Model'!$K$26</f>
        <v>0.68836775356589386</v>
      </c>
      <c r="AD4" s="16">
        <f>'[1]Financial Model'!$K$27</f>
        <v>0.38816850627787092</v>
      </c>
      <c r="AE4" s="16">
        <f>'[1]Financial Model'!$K$28</f>
        <v>0.2892880862772384</v>
      </c>
      <c r="AF4" s="16">
        <f>'[1]Financial Model'!$K$29</f>
        <v>5.0590924103622523E-3</v>
      </c>
      <c r="AH4" s="16">
        <f>'[1]Financial Model'!$K$23</f>
        <v>4.9602262016965133</v>
      </c>
      <c r="AJ4" s="16">
        <f>'[1]Financial Model'!$S$23</f>
        <v>0.86167250268824636</v>
      </c>
      <c r="AK4" s="16">
        <f>'[1]Financial Model'!$R$23</f>
        <v>-0.56885238106559521</v>
      </c>
      <c r="AL4" s="16">
        <f>'[1]Financial Model'!$Q$23</f>
        <v>0.10179436804191222</v>
      </c>
      <c r="AM4" s="16">
        <f>'[1]Financial Model'!$P$23</f>
        <v>7.4746621621621712E-2</v>
      </c>
      <c r="AO4" s="17">
        <f>[1]Main!$C$25</f>
        <v>48</v>
      </c>
      <c r="AP4" s="17">
        <f>[1]Main!$C$26</f>
        <v>1500</v>
      </c>
      <c r="AQ4" s="2">
        <f>[1]Main!$C$24</f>
        <v>2009</v>
      </c>
      <c r="AR4" s="18">
        <f>[1]Main!$C$27</f>
        <v>2017</v>
      </c>
      <c r="AS4" s="2" t="str">
        <f>[1]Main!$C$23</f>
        <v>Cranfield, UK</v>
      </c>
      <c r="AU4" s="2" t="s">
        <v>45</v>
      </c>
      <c r="AV4" s="2" t="s">
        <v>50</v>
      </c>
    </row>
    <row r="5" spans="2:48" x14ac:dyDescent="0.2">
      <c r="B5" s="7" t="s">
        <v>13</v>
      </c>
      <c r="C5" s="1" t="str">
        <f>[2]Main!$B$3</f>
        <v>Cineworld Group Plc.</v>
      </c>
      <c r="D5" s="2" t="s">
        <v>41</v>
      </c>
      <c r="E5" s="2" t="s">
        <v>42</v>
      </c>
      <c r="AU5" s="2" t="s">
        <v>43</v>
      </c>
    </row>
  </sheetData>
  <hyperlinks>
    <hyperlink ref="B3" r:id="rId1" xr:uid="{54EAB678-1952-4221-81BE-1A742E0604C2}"/>
    <hyperlink ref="B4" r:id="rId2" xr:uid="{C8996EB5-A490-40A7-9AEE-007EA928F60C}"/>
    <hyperlink ref="B5" r:id="rId3" xr:uid="{116C4D30-3ED6-47C4-92C7-1DCF584CA6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2023-03-12T14:19:35Z</dcterms:created>
  <dcterms:modified xsi:type="dcterms:W3CDTF">2023-03-12T14:53:52Z</dcterms:modified>
</cp:coreProperties>
</file>