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04078E36-5747-44EA-B498-EACE3B259AA3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" i="1" l="1"/>
  <c r="AI11" i="1"/>
  <c r="AG11" i="1"/>
  <c r="AF11" i="1"/>
  <c r="AE11" i="1"/>
  <c r="AD11" i="1"/>
  <c r="U11" i="1"/>
  <c r="T11" i="1"/>
  <c r="S11" i="1"/>
  <c r="R11" i="1"/>
  <c r="Q11" i="1"/>
  <c r="K11" i="1"/>
  <c r="L11" i="1"/>
  <c r="AS11" i="1"/>
  <c r="AT11" i="1"/>
  <c r="AU11" i="1"/>
  <c r="G11" i="1" l="1"/>
  <c r="F11" i="1"/>
  <c r="I11" i="1"/>
  <c r="AR8" i="1"/>
  <c r="H11" i="1" l="1"/>
  <c r="AU8" i="1"/>
  <c r="AT8" i="1"/>
  <c r="AS8" i="1"/>
  <c r="G8" i="1"/>
  <c r="F8" i="1"/>
  <c r="J8" i="1"/>
  <c r="I8" i="1"/>
  <c r="AP9" i="1"/>
  <c r="AO9" i="1"/>
  <c r="J11" i="1" l="1"/>
  <c r="H8" i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S9" i="1"/>
  <c r="AU9" i="1"/>
  <c r="AT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9" i="1" l="1"/>
  <c r="M9" i="1"/>
</calcChain>
</file>

<file path=xl/sharedStrings.xml><?xml version="1.0" encoding="utf-8"?>
<sst xmlns="http://schemas.openxmlformats.org/spreadsheetml/2006/main" count="151" uniqueCount="113">
  <si>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</si>
  <si>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</si>
  <si>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</si>
  <si>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</si>
  <si>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</si>
  <si>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</si>
  <si>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</si>
  <si>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</si>
  <si>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</si>
  <si>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</si>
  <si>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</si>
  <si>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</si>
  <si>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</si>
  <si>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</si>
  <si>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</si>
  <si>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</si>
  <si>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</si>
  <si>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</si>
  <si>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</si>
  <si>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</si>
  <si>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</si>
  <si>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</si>
  <si>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</si>
  <si>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</si>
  <si>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</si>
  <si>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</si>
  <si>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</si>
  <si>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</si>
  <si>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</si>
  <si>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</si>
  <si>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</si>
  <si>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</si>
  <si>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</si>
  <si>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</si>
  <si>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</si>
  <si>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</si>
  <si>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</si>
  <si>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</si>
  <si>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</si>
  <si>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</si>
  <si>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</si>
  <si>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</si>
  <si>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</si>
  <si>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</si>
  <si>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</si>
  <si>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</si>
  <si>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</si>
  <si>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</si>
  <si>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</si>
  <si>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</si>
  <si>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</si>
  <si>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</si>
  <si>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</si>
  <si>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</si>
  <si>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</si>
  <si>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</si>
  <si>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</si>
  <si>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</si>
  <si>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</si>
  <si>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</si>
  <si>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</si>
  <si>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</si>
  <si>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</si>
  <si>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</si>
  <si>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</si>
  <si>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</si>
  <si>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</si>
  <si>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</si>
  <si>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</si>
  <si>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</si>
  <si>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</si>
  <si>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</si>
  <si>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</si>
  <si>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</si>
  <si>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</si>
  <si>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</si>
  <si>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</si>
  <si>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</si>
  <si>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</si>
  <si>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</si>
  <si>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</si>
  <si>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</si>
  <si>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</si>
  <si>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</si>
  <si>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</si>
  <si>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</si>
  <si>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</si>
  <si>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</si>
  <si>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</si>
  <si>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</si>
  <si>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</si>
  <si>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</si>
  <si>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</si>
  <si>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</si>
  <si>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</si>
  <si>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</si>
  <si>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</si>
  <si>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</si>
  <si>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</si>
  <si>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</si>
  <si>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</si>
  <si>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</si>
  <si>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</si>
  <si>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</si>
  <si>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</si>
  <si>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</si>
  <si>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</si>
  <si>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</si>
  <si>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</si>
  <si>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</si>
  <si>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</si>
  <si>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</si>
  <si>
    <t>Discount Hobbies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</si>
</sst>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ME.xlsx" TargetMode="External"/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U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WRKS.xlsx" TargetMode="External"/><Relationship Id="rId1" Type="http://schemas.openxmlformats.org/officeDocument/2006/relationships/externalLinkPath" Target="&#163;W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  <row r="29">
          <cell r="C2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0.40100000000000002</v>
          </cell>
        </row>
        <row r="7">
          <cell r="C7">
            <v>62.5</v>
          </cell>
        </row>
        <row r="8">
          <cell r="C8">
            <v>25.0625</v>
          </cell>
        </row>
        <row r="11">
          <cell r="C11">
            <v>9.1479999999999997</v>
          </cell>
        </row>
        <row r="12">
          <cell r="C12">
            <v>15.9145</v>
          </cell>
        </row>
        <row r="23">
          <cell r="C23" t="str">
            <v>Birmingham, UK</v>
          </cell>
        </row>
        <row r="24">
          <cell r="C24">
            <v>1981</v>
          </cell>
        </row>
        <row r="25">
          <cell r="C25">
            <v>2018</v>
          </cell>
        </row>
        <row r="31">
          <cell r="C31" t="str">
            <v>FY23</v>
          </cell>
          <cell r="D31">
            <v>45169</v>
          </cell>
        </row>
        <row r="36">
          <cell r="C36">
            <v>15.152660217654205</v>
          </cell>
        </row>
        <row r="37">
          <cell r="C37">
            <v>8.9476333621323664E-2</v>
          </cell>
        </row>
        <row r="38">
          <cell r="C38">
            <v>5.6816802450535879E-2</v>
          </cell>
        </row>
        <row r="39">
          <cell r="C39">
            <v>7.6076645797761591E-2</v>
          </cell>
        </row>
        <row r="40">
          <cell r="C40">
            <v>3.0192563081009398</v>
          </cell>
        </row>
      </sheetData>
      <sheetData sheetId="1">
        <row r="20">
          <cell r="V20">
            <v>5.8466538185390826E-2</v>
          </cell>
        </row>
        <row r="23">
          <cell r="V23">
            <v>0.15672862028832346</v>
          </cell>
        </row>
        <row r="24">
          <cell r="V24">
            <v>3.3655596889704403E-2</v>
          </cell>
        </row>
        <row r="25">
          <cell r="V25">
            <v>1.8818144818673135E-2</v>
          </cell>
        </row>
        <row r="26">
          <cell r="V26">
            <v>-5.2936476228525958E-2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WR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Y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4" sqref="P24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51" width="36.140625" style="2" bestFit="1" customWidth="1"/>
    <col min="52" max="16384" width="9.140625" style="1"/>
  </cols>
  <sheetData>
    <row r="1" spans="2:51" ht="15" customHeight="1" x14ac:dyDescent="0.2">
      <c r="F1" s="28" t="s">
        <v>44</v>
      </c>
      <c r="G1" s="28"/>
      <c r="H1" s="28"/>
      <c r="I1" s="28"/>
      <c r="J1" s="28"/>
      <c r="W1" s="28" t="s">
        <v>23</v>
      </c>
      <c r="X1" s="28"/>
      <c r="Y1" s="28"/>
      <c r="Z1" s="28"/>
      <c r="AA1" s="28"/>
      <c r="AB1" s="28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1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  <c r="AY2" s="7" t="s">
        <v>108</v>
      </c>
    </row>
    <row r="4" spans="2:51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  <c r="AY4" s="2" t="s">
        <v>109</v>
      </c>
    </row>
    <row r="8" spans="2:51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[2]Main!$C$6</f>
        <v>0.47720000000000001</v>
      </c>
      <c r="G8" s="11">
        <f>[2]Main!$C$7</f>
        <v>1130</v>
      </c>
      <c r="H8" s="11">
        <f>[2]Main!$C$8</f>
        <v>539.23599999999999</v>
      </c>
      <c r="I8" s="11">
        <f>[2]Main!$C$11</f>
        <v>0</v>
      </c>
      <c r="J8" s="11">
        <f>[2]Main!$C$12</f>
        <v>539.23599999999999</v>
      </c>
      <c r="AR8" s="2">
        <f>[2]Main!$C$29</f>
        <v>0</v>
      </c>
      <c r="AS8" s="2">
        <f>[2]Main!$C$24</f>
        <v>1884</v>
      </c>
      <c r="AT8" s="2">
        <f>[2]Main!$C$25</f>
        <v>2014</v>
      </c>
      <c r="AU8" s="2" t="str">
        <f>[2]Main!$C$23</f>
        <v>London, UK</v>
      </c>
      <c r="AW8" s="2" t="s">
        <v>52</v>
      </c>
      <c r="AX8" s="2" t="s">
        <v>71</v>
      </c>
      <c r="AY8" s="2" t="s">
        <v>107</v>
      </c>
    </row>
    <row r="9" spans="2:51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[3]Main!$C$6</f>
        <v>1.829</v>
      </c>
      <c r="G9" s="11">
        <f>[3]Main!$C$7</f>
        <v>205.7</v>
      </c>
      <c r="H9" s="11">
        <f>[3]Main!$C$8</f>
        <v>376.22529999999995</v>
      </c>
      <c r="I9" s="11">
        <f>[3]Main!$C$11</f>
        <v>49.8</v>
      </c>
      <c r="J9" s="11">
        <f>[3]Main!$C$12</f>
        <v>326.42529999999994</v>
      </c>
      <c r="K9" s="2" t="str">
        <f>[3]Main!$C$29</f>
        <v>FY22</v>
      </c>
      <c r="L9" s="13">
        <f>[3]Main!$D$29</f>
        <v>45093</v>
      </c>
      <c r="M9" s="19">
        <f>'[3]Financial Model'!$AL$24</f>
        <v>2.1686259632618929</v>
      </c>
      <c r="N9" s="21">
        <f>'[3]Financial Model'!$AL$26</f>
        <v>0.18568942769923069</v>
      </c>
      <c r="O9" s="21">
        <f>'[3]Financial Model'!$AL$20</f>
        <v>0.06</v>
      </c>
      <c r="Q9" s="18">
        <f>[3]Main!$C$34</f>
        <v>0.68280453720508161</v>
      </c>
      <c r="R9" s="18">
        <f>[3]Main!$C$35</f>
        <v>0.27469721086448595</v>
      </c>
      <c r="S9" s="18">
        <f>[3]Main!$C$36</f>
        <v>0.23833622955607472</v>
      </c>
      <c r="T9" s="18">
        <f>[3]Main!$C$37</f>
        <v>4.8420244530244538</v>
      </c>
      <c r="U9" s="18">
        <f>[3]Main!$C$38</f>
        <v>4.201097812097812</v>
      </c>
      <c r="W9" s="15">
        <f>'[3]Financial Model'!$Z$12</f>
        <v>77.699999999999989</v>
      </c>
      <c r="X9" s="15">
        <f>'[3]Financial Model'!$Y$12</f>
        <v>53.2</v>
      </c>
      <c r="Y9" s="15">
        <f>'[3]Financial Model'!$X$12</f>
        <v>17.499999999999886</v>
      </c>
      <c r="Z9" s="15">
        <f>'[3]Financial Model'!$W$12</f>
        <v>41.899999999999864</v>
      </c>
      <c r="AA9" s="15">
        <f>'[3]Financial Model'!$V$12</f>
        <v>54.699999999999953</v>
      </c>
      <c r="AB9" s="15">
        <f>'[3]Financial Model'!$U$12</f>
        <v>56.400000000000048</v>
      </c>
      <c r="AD9" s="14">
        <f>'[3]Financial Model'!$Z$19</f>
        <v>0.52694217289719625</v>
      </c>
      <c r="AE9" s="14">
        <f>'[3]Financial Model'!$Z$20</f>
        <v>7.878212616822429E-2</v>
      </c>
      <c r="AF9" s="14">
        <f>'[3]Financial Model'!$Z$21</f>
        <v>5.6731892523364483E-2</v>
      </c>
      <c r="AG9" s="14">
        <f>'[3]Financial Model'!$Z$22</f>
        <v>0.19565217391304351</v>
      </c>
      <c r="AI9" s="14">
        <f>'[3]Financial Model'!$Z$16</f>
        <v>5.9815832237096522E-2</v>
      </c>
      <c r="AJ9" s="14">
        <f>'[3]Financial Model'!$Z$16</f>
        <v>5.9815832237096522E-2</v>
      </c>
      <c r="AK9" s="14">
        <f>'[3]Financial Model'!$Y$16</f>
        <v>0.11877759501341889</v>
      </c>
      <c r="AL9" s="14">
        <f>'[3]Financial Model'!$X$16</f>
        <v>1.4491480765852716E-2</v>
      </c>
      <c r="AM9" s="14">
        <f>'[3]Financial Model'!$W$16</f>
        <v>3.0834287727954379E-3</v>
      </c>
      <c r="AN9" s="14">
        <f>'[3]Financial Model'!$V$16</f>
        <v>3.6621004566209869E-2</v>
      </c>
      <c r="AO9" s="14">
        <f>'[3]Financial Model'!$V$16</f>
        <v>3.6621004566209869E-2</v>
      </c>
      <c r="AP9" s="14">
        <f>'[3]Financial Model'!$U$16</f>
        <v>7.1953010279001361E-2</v>
      </c>
      <c r="AS9" s="2">
        <f>[3]Main!$C$24</f>
        <v>1892</v>
      </c>
      <c r="AT9" s="2">
        <f>[3]Main!$C$25</f>
        <v>2004</v>
      </c>
      <c r="AU9" s="2" t="str">
        <f>[3]Main!$C$23</f>
        <v>Redditch, UK</v>
      </c>
      <c r="AW9" s="2" t="s">
        <v>52</v>
      </c>
      <c r="AX9" s="2" t="s">
        <v>53</v>
      </c>
    </row>
    <row r="11" spans="2:51" x14ac:dyDescent="0.2">
      <c r="B11" s="8" t="s">
        <v>100</v>
      </c>
      <c r="C11" s="1" t="s">
        <v>101</v>
      </c>
      <c r="D11" s="2" t="s">
        <v>17</v>
      </c>
      <c r="E11" s="2" t="s">
        <v>16</v>
      </c>
      <c r="F11" s="10">
        <f>[4]Main!$C$6</f>
        <v>0.40100000000000002</v>
      </c>
      <c r="G11" s="11">
        <f>[4]Main!$C$7</f>
        <v>62.5</v>
      </c>
      <c r="H11" s="11">
        <f>[4]Main!$C$8</f>
        <v>25.0625</v>
      </c>
      <c r="I11" s="11">
        <f>[4]Main!$C$11</f>
        <v>9.1479999999999997</v>
      </c>
      <c r="J11" s="11">
        <f>[4]Main!$C$12</f>
        <v>15.9145</v>
      </c>
      <c r="K11" s="15" t="str">
        <f>[4]Main!$C$31</f>
        <v>FY23</v>
      </c>
      <c r="L11" s="13">
        <f>[4]Main!$D$31</f>
        <v>45169</v>
      </c>
      <c r="M11" s="11"/>
      <c r="N11" s="2"/>
      <c r="O11" s="2"/>
      <c r="Q11" s="18">
        <f>[4]Main!$C$36</f>
        <v>15.152660217654205</v>
      </c>
      <c r="R11" s="18">
        <f>[4]Main!$C$37</f>
        <v>8.9476333621323664E-2</v>
      </c>
      <c r="S11" s="18">
        <f>[4]Main!$C$38</f>
        <v>5.6816802450535879E-2</v>
      </c>
      <c r="T11" s="18">
        <f>[4]Main!$C$39</f>
        <v>7.6076645797761591E-2</v>
      </c>
      <c r="U11" s="18">
        <f>[4]Main!$C$40</f>
        <v>3.0192563081009398</v>
      </c>
      <c r="AD11" s="14">
        <f>'[4]Financial Model'!$V$23</f>
        <v>0.15672862028832346</v>
      </c>
      <c r="AE11" s="14">
        <f>'[4]Financial Model'!$V$24</f>
        <v>3.3655596889704403E-2</v>
      </c>
      <c r="AF11" s="14">
        <f>'[4]Financial Model'!$V$25</f>
        <v>1.8818144818673135E-2</v>
      </c>
      <c r="AG11" s="14">
        <f>'[4]Financial Model'!$V$26</f>
        <v>-5.2936476228525958E-2</v>
      </c>
      <c r="AI11" s="14">
        <f>'[4]Financial Model'!$V$20</f>
        <v>5.8466538185390826E-2</v>
      </c>
      <c r="AJ11" s="14">
        <f>'[4]Financial Model'!$V$20</f>
        <v>5.8466538185390826E-2</v>
      </c>
      <c r="AS11" s="2">
        <f>[4]Main!$C$24</f>
        <v>1981</v>
      </c>
      <c r="AT11" s="2">
        <f>[4]Main!$C$25</f>
        <v>2018</v>
      </c>
      <c r="AU11" s="2" t="str">
        <f>[4]Main!$C$23</f>
        <v>Birmingham, UK</v>
      </c>
      <c r="AW11" s="2" t="s">
        <v>52</v>
      </c>
      <c r="AX11" s="2" t="s">
        <v>112</v>
      </c>
    </row>
    <row r="16" spans="2:51" s="22" customFormat="1" x14ac:dyDescent="0.2">
      <c r="D16" s="23"/>
      <c r="E16" s="23"/>
      <c r="F16" s="24"/>
      <c r="G16" s="25"/>
      <c r="H16" s="25"/>
      <c r="I16" s="25"/>
      <c r="J16" s="25"/>
      <c r="K16" s="23"/>
      <c r="L16" s="23"/>
      <c r="M16" s="26"/>
      <c r="N16" s="27"/>
      <c r="O16" s="27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D16" s="23"/>
      <c r="AE16" s="23"/>
      <c r="AF16" s="23"/>
      <c r="AG16" s="23"/>
      <c r="AI16" s="23"/>
      <c r="AJ16" s="23"/>
      <c r="AK16" s="23"/>
      <c r="AL16" s="23"/>
      <c r="AM16" s="23"/>
      <c r="AN16" s="23"/>
      <c r="AO16" s="23"/>
      <c r="AP16" s="23"/>
      <c r="AR16" s="23"/>
      <c r="AS16" s="23"/>
      <c r="AT16" s="23"/>
      <c r="AU16" s="23"/>
      <c r="AW16" s="23"/>
      <c r="AX16" s="23"/>
      <c r="AY16" s="23"/>
    </row>
    <row r="17" spans="2:51" x14ac:dyDescent="0.2">
      <c r="B17" s="1" t="s">
        <v>55</v>
      </c>
      <c r="C17" s="1" t="s">
        <v>56</v>
      </c>
      <c r="E17" s="2" t="s">
        <v>16</v>
      </c>
      <c r="AX17" s="2" t="s">
        <v>72</v>
      </c>
    </row>
    <row r="18" spans="2:51" x14ac:dyDescent="0.2">
      <c r="B18" s="1" t="s">
        <v>61</v>
      </c>
      <c r="C18" s="1" t="s">
        <v>62</v>
      </c>
      <c r="E18" s="2" t="s">
        <v>16</v>
      </c>
      <c r="AX18" s="2" t="s">
        <v>72</v>
      </c>
    </row>
    <row r="19" spans="2:51" x14ac:dyDescent="0.2">
      <c r="B19" s="1" t="s">
        <v>75</v>
      </c>
      <c r="C19" s="1" t="s">
        <v>76</v>
      </c>
      <c r="E19" s="2" t="s">
        <v>16</v>
      </c>
      <c r="AX19" s="2" t="s">
        <v>77</v>
      </c>
    </row>
    <row r="20" spans="2:51" x14ac:dyDescent="0.2">
      <c r="B20" s="1" t="s">
        <v>59</v>
      </c>
      <c r="C20" s="1" t="s">
        <v>60</v>
      </c>
      <c r="E20" s="2" t="s">
        <v>16</v>
      </c>
      <c r="AX20" s="2" t="s">
        <v>70</v>
      </c>
    </row>
    <row r="21" spans="2:51" x14ac:dyDescent="0.2">
      <c r="B21" s="1" t="s">
        <v>63</v>
      </c>
      <c r="C21" s="1" t="s">
        <v>64</v>
      </c>
      <c r="E21" s="2" t="s">
        <v>16</v>
      </c>
      <c r="AX21" s="2" t="s">
        <v>73</v>
      </c>
      <c r="AY21" s="2" t="s">
        <v>106</v>
      </c>
    </row>
    <row r="22" spans="2:51" x14ac:dyDescent="0.2">
      <c r="B22" s="1" t="s">
        <v>65</v>
      </c>
      <c r="C22" s="1" t="s">
        <v>66</v>
      </c>
      <c r="E22" s="2" t="s">
        <v>16</v>
      </c>
      <c r="AW22" s="2" t="s">
        <v>47</v>
      </c>
      <c r="AX22" s="2" t="s">
        <v>74</v>
      </c>
    </row>
    <row r="23" spans="2:51" x14ac:dyDescent="0.2">
      <c r="B23" s="1" t="s">
        <v>67</v>
      </c>
      <c r="C23" s="1" t="s">
        <v>68</v>
      </c>
      <c r="E23" s="2" t="s">
        <v>16</v>
      </c>
      <c r="AW23" s="2" t="s">
        <v>52</v>
      </c>
      <c r="AX23" s="2" t="s">
        <v>69</v>
      </c>
    </row>
    <row r="24" spans="2:51" x14ac:dyDescent="0.2">
      <c r="B24" s="1" t="s">
        <v>95</v>
      </c>
      <c r="C24" s="1" t="s">
        <v>96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1" x14ac:dyDescent="0.2">
      <c r="B25" s="1" t="s">
        <v>98</v>
      </c>
      <c r="C25" s="1" t="s">
        <v>99</v>
      </c>
      <c r="E25" s="2" t="s">
        <v>16</v>
      </c>
      <c r="K25" s="11"/>
      <c r="L25" s="11"/>
      <c r="M25" s="11"/>
      <c r="N25" s="2"/>
      <c r="O25" s="2"/>
      <c r="AW25" s="2" t="s">
        <v>52</v>
      </c>
      <c r="AX25" s="2" t="s">
        <v>69</v>
      </c>
    </row>
    <row r="26" spans="2:51" x14ac:dyDescent="0.2">
      <c r="B26" s="1" t="s">
        <v>91</v>
      </c>
      <c r="C26" s="1" t="s">
        <v>93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1" x14ac:dyDescent="0.2">
      <c r="B27" s="1" t="s">
        <v>92</v>
      </c>
      <c r="C27" s="1" t="s">
        <v>94</v>
      </c>
      <c r="E27" s="2" t="s">
        <v>16</v>
      </c>
      <c r="K27" s="11"/>
      <c r="L27" s="11"/>
      <c r="M27" s="11"/>
      <c r="N27" s="2"/>
      <c r="O27" s="2"/>
      <c r="AW27" s="2" t="s">
        <v>47</v>
      </c>
      <c r="AX27" s="2" t="s">
        <v>97</v>
      </c>
    </row>
    <row r="28" spans="2:51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X28" s="2" t="s">
        <v>102</v>
      </c>
      <c r="AY28" s="2" t="s">
        <v>105</v>
      </c>
    </row>
    <row r="29" spans="2:51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1" x14ac:dyDescent="0.2">
      <c r="K30" s="11"/>
      <c r="L30" s="11"/>
      <c r="M30" s="11"/>
      <c r="N30" s="2"/>
      <c r="O30" s="2"/>
    </row>
    <row r="31" spans="2:51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1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  <c r="AW33" s="2" t="s">
        <v>47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X34" s="2" t="s">
        <v>102</v>
      </c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  <hyperlink ref="B11" r:id="rId4" xr:uid="{39AE5F11-1A95-4DC9-B444-CE68356AD509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2023-08-22T11:25:41Z</dcterms:created>
  <dcterms:modified xsi:type="dcterms:W3CDTF">2023-10-14T13:20:42Z</dcterms:modified>
</cp:coreProperties>
</file>