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6c75728d28fa6bb/PERSONAL/05 TRABAJOS/04 EMPRESAS/007-MULTIPLO/Control MULTI-19/00 Documents/02 Calculations/"/>
    </mc:Choice>
  </mc:AlternateContent>
  <xr:revisionPtr revIDLastSave="264" documentId="8_{C7709521-3E72-4A9D-B217-A6FC621CC50B}" xr6:coauthVersionLast="45" xr6:coauthVersionMax="45" xr10:uidLastSave="{D5111A7F-0B4D-40ED-B1F4-513D63CA6E53}"/>
  <bookViews>
    <workbookView minimized="1" xWindow="35505" yWindow="885" windowWidth="21600" windowHeight="11505" activeTab="1" xr2:uid="{6096B32A-E9E4-44FE-A871-7319C0A18E58}"/>
  </bookViews>
  <sheets>
    <sheet name="IO" sheetId="1" r:id="rId1"/>
    <sheet name="Component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2" i="2" l="1"/>
  <c r="H21" i="2"/>
  <c r="H5" i="2"/>
  <c r="H7" i="2"/>
  <c r="H8" i="2"/>
  <c r="H1" i="2" s="1"/>
  <c r="F16" i="2" s="1"/>
  <c r="H9" i="2"/>
  <c r="H10" i="2"/>
  <c r="H11" i="2"/>
  <c r="H12" i="2"/>
  <c r="H13" i="2"/>
  <c r="H14" i="2"/>
  <c r="H15" i="2"/>
  <c r="H6" i="2"/>
  <c r="H16" i="2" l="1"/>
  <c r="E17" i="2" s="1"/>
</calcChain>
</file>

<file path=xl/sharedStrings.xml><?xml version="1.0" encoding="utf-8"?>
<sst xmlns="http://schemas.openxmlformats.org/spreadsheetml/2006/main" count="150" uniqueCount="100">
  <si>
    <t xml:space="preserve">Tipo </t>
  </si>
  <si>
    <t xml:space="preserve">Puerto </t>
  </si>
  <si>
    <t xml:space="preserve">Encendido Maquina </t>
  </si>
  <si>
    <t xml:space="preserve">Luz Beacon </t>
  </si>
  <si>
    <t xml:space="preserve">Luz Reflector </t>
  </si>
  <si>
    <t xml:space="preserve">Nombre descriptivo </t>
  </si>
  <si>
    <t xml:space="preserve">Nombre en codigo </t>
  </si>
  <si>
    <t>START</t>
  </si>
  <si>
    <t>Control Bnada RWD</t>
  </si>
  <si>
    <t>Control Banda FWD</t>
  </si>
  <si>
    <t>Control Banda STOP</t>
  </si>
  <si>
    <t>Control Elevador UP</t>
  </si>
  <si>
    <t xml:space="preserve">Control Elevador DOWN </t>
  </si>
  <si>
    <t>Entrada Extra Puls1</t>
  </si>
  <si>
    <t>Entrada Extra Puls2</t>
  </si>
  <si>
    <t>Entrada Extra Puls3</t>
  </si>
  <si>
    <t>Entrada Extra Puls4</t>
  </si>
  <si>
    <t xml:space="preserve">Shunt </t>
  </si>
  <si>
    <t xml:space="preserve">Fin de carrera </t>
  </si>
  <si>
    <t>STOP</t>
  </si>
  <si>
    <t>RWD</t>
  </si>
  <si>
    <t>UP</t>
  </si>
  <si>
    <t>DOWN</t>
  </si>
  <si>
    <t>FWR</t>
  </si>
  <si>
    <t>Sw1</t>
  </si>
  <si>
    <t>Sw2</t>
  </si>
  <si>
    <t>Sw3</t>
  </si>
  <si>
    <t>Sw4</t>
  </si>
  <si>
    <t>SHUNT</t>
  </si>
  <si>
    <t>finalCarrera</t>
  </si>
  <si>
    <t xml:space="preserve">Booleana </t>
  </si>
  <si>
    <t xml:space="preserve">Voltaje </t>
  </si>
  <si>
    <t>Motor Elevacion UP</t>
  </si>
  <si>
    <t>Motor Elevacion DOWN</t>
  </si>
  <si>
    <t>Motor Banda FWD</t>
  </si>
  <si>
    <t>Motor Banda RWD</t>
  </si>
  <si>
    <t>Voltaje</t>
  </si>
  <si>
    <t>???</t>
  </si>
  <si>
    <t>Analoga</t>
  </si>
  <si>
    <t xml:space="preserve">Sw_Beacon </t>
  </si>
  <si>
    <t xml:space="preserve">Sw_Reflector </t>
  </si>
  <si>
    <t>Sw_FWR</t>
  </si>
  <si>
    <t>Sw_RWD</t>
  </si>
  <si>
    <t>ENTRADAS</t>
  </si>
  <si>
    <t>SALIDAS</t>
  </si>
  <si>
    <t xml:space="preserve">Indice </t>
  </si>
  <si>
    <t>Indice</t>
  </si>
  <si>
    <t>RTC</t>
  </si>
  <si>
    <t>GPS</t>
  </si>
  <si>
    <t>DHT-22 Humedad</t>
  </si>
  <si>
    <t>DHT-22 Temperatura</t>
  </si>
  <si>
    <t>Temp</t>
  </si>
  <si>
    <t>Hum</t>
  </si>
  <si>
    <t>I2C</t>
  </si>
  <si>
    <t>LoRaWan</t>
  </si>
  <si>
    <t>PWM</t>
  </si>
  <si>
    <t>RS-485</t>
  </si>
  <si>
    <t>Luz estado Bateria 1</t>
  </si>
  <si>
    <t>Luz estado Bateria 2</t>
  </si>
  <si>
    <t>Luz estado general 1</t>
  </si>
  <si>
    <t>Lus estado general 2</t>
  </si>
  <si>
    <t>-</t>
  </si>
  <si>
    <t>SwUP</t>
  </si>
  <si>
    <t>swDOWN</t>
  </si>
  <si>
    <t xml:space="preserve">Componente </t>
  </si>
  <si>
    <t xml:space="preserve">Precio </t>
  </si>
  <si>
    <t xml:space="preserve">Proveedor </t>
  </si>
  <si>
    <t xml:space="preserve">Contacto </t>
  </si>
  <si>
    <t xml:space="preserve">URL </t>
  </si>
  <si>
    <t>DC-DC 48-24v</t>
  </si>
  <si>
    <t xml:space="preserve">Descripcion </t>
  </si>
  <si>
    <t xml:space="preserve">Para aislar la beteria </t>
  </si>
  <si>
    <t xml:space="preserve">Coaxial para antena </t>
  </si>
  <si>
    <t>https://www.aliexpress.com/item/33049858450.html?spm=a2g0o.productlist.0.0.57d25553p6ZcPr&amp;algo_pvid=aa511ffa-5d2e-4645-93ea-311780ecdc55&amp;algo_expid=aa511ffa-5d2e-4645-93ea-311780ecdc55-39&amp;btsid=0ab6f82415971310459891212e0da1&amp;ws_ab_test=searchweb0_0,searchweb201602_,searchweb201603_</t>
  </si>
  <si>
    <t>Divisa</t>
  </si>
  <si>
    <t>USD</t>
  </si>
  <si>
    <t>Aliexpress</t>
  </si>
  <si>
    <t>https://www.aliexpress.com/item/4000555918684.html?spm=a2g0o.productlist.0.0.7d72796f5XHwut&amp;algo_pvid=b9692c70-ca5a-4184-a3d2-ed6a9b187e1e&amp;algo_expid=b9692c70-ca5a-4184-a3d2-ed6a9b187e1e-3&amp;btsid=0ab6f83115971313820503257e9de5&amp;ws_ab_test=searchweb0_0,searchweb201602_,searchweb201603_</t>
  </si>
  <si>
    <t>Subtotal [COP]</t>
  </si>
  <si>
    <t xml:space="preserve">TRM </t>
  </si>
  <si>
    <t xml:space="preserve">Impuesto </t>
  </si>
  <si>
    <t>NORVI</t>
  </si>
  <si>
    <t>NORVI ARITA</t>
  </si>
  <si>
    <t>NORVI Agente 1</t>
  </si>
  <si>
    <t xml:space="preserve">MCU Central </t>
  </si>
  <si>
    <t xml:space="preserve">MCU comunicaciones </t>
  </si>
  <si>
    <t xml:space="preserve">Local </t>
  </si>
  <si>
    <t xml:space="preserve">Breaker dual </t>
  </si>
  <si>
    <t>COP</t>
  </si>
  <si>
    <t xml:space="preserve">Porta fusibles </t>
  </si>
  <si>
    <t>I+D</t>
  </si>
  <si>
    <t>Riel DIN 1m</t>
  </si>
  <si>
    <t xml:space="preserve">Terminal de distribucion </t>
  </si>
  <si>
    <t>Tarjeta de reles DIN</t>
  </si>
  <si>
    <t xml:space="preserve">Tarjeta de borneras 20 pines </t>
  </si>
  <si>
    <t>Honorarios</t>
  </si>
  <si>
    <t>TOTAL</t>
  </si>
  <si>
    <t>Cantidad</t>
  </si>
  <si>
    <t>Excedente de seguridad 30%</t>
  </si>
  <si>
    <t>https://www.aliexpress.com/item/32383492278.html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</si>
</sst>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/>
    <xf numFmtId="0" fontId="0" fillId="0" borderId="4" xfId="0" applyBorder="1"/>
    <xf numFmtId="0" fontId="0" fillId="2" borderId="1" xfId="0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0" borderId="4" xfId="0" applyFont="1" applyBorder="1"/>
    <xf numFmtId="0" fontId="0" fillId="0" borderId="4" xfId="0" applyFill="1" applyBorder="1"/>
    <xf numFmtId="8" fontId="3" fillId="0" borderId="0" xfId="0" applyNumberFormat="1" applyFont="1" applyBorder="1" applyAlignment="1">
      <alignment horizontal="right" vertical="center" wrapText="1"/>
    </xf>
    <xf numFmtId="0" fontId="3" fillId="0" borderId="0" xfId="0" applyFont="1" applyBorder="1" applyAlignment="1">
      <alignment horizontal="right" vertical="center" wrapText="1"/>
    </xf>
    <xf numFmtId="0" fontId="3" fillId="0" borderId="0" xfId="0" applyFont="1" applyBorder="1" applyAlignment="1">
      <alignment horizontal="right" vertical="center" wrapText="1" indent="5"/>
    </xf>
    <xf numFmtId="8" fontId="4" fillId="0" borderId="0" xfId="0" applyNumberFormat="1" applyFont="1" applyBorder="1" applyAlignment="1">
      <alignment horizontal="right" vertical="center" wrapText="1"/>
    </xf>
    <xf numFmtId="0" fontId="4" fillId="0" borderId="0" xfId="0" applyFont="1" applyBorder="1" applyAlignment="1">
      <alignment horizontal="right" vertical="center" wrapText="1"/>
    </xf>
    <xf numFmtId="0" fontId="0" fillId="0" borderId="0" xfId="0" applyFill="1" applyBorder="1"/>
    <xf numFmtId="0" fontId="0" fillId="0" borderId="0" xfId="0" applyAlignment="1">
      <alignment wrapText="1"/>
    </xf>
    <xf numFmtId="0" fontId="6" fillId="0" borderId="0" xfId="3"/>
    <xf numFmtId="44" fontId="0" fillId="0" borderId="0" xfId="1" applyFont="1"/>
    <xf numFmtId="9" fontId="0" fillId="0" borderId="0" xfId="2" applyFont="1"/>
    <xf numFmtId="44" fontId="0" fillId="0" borderId="0" xfId="0" applyNumberFormat="1"/>
    <xf numFmtId="44" fontId="0" fillId="0" borderId="0" xfId="1" applyFont="1" applyAlignment="1">
      <alignment horizontal="center"/>
    </xf>
  </cellXfs>
  <cellStyles count="4">
    <cellStyle name="Currency" xfId="1" builtinId="4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liexpress.com/item/32383492278.html" TargetMode="External"/><Relationship Id="rId2" Type="http://schemas.openxmlformats.org/officeDocument/2006/relationships/hyperlink" Target="https://www.aliexpress.com/item/4000555918684.html?spm=a2g0o.productlist.0.0.7d72796f5XHwut&amp;algo_pvid=b9692c70-ca5a-4184-a3d2-ed6a9b187e1e&amp;algo_expid=b9692c70-ca5a-4184-a3d2-ed6a9b187e1e-3&amp;btsid=0ab6f83115971313820503257e9de5&amp;ws_ab_test=searchweb0_0,searchweb201602_,searchweb201603_" TargetMode="External"/><Relationship Id="rId1" Type="http://schemas.openxmlformats.org/officeDocument/2006/relationships/hyperlink" Target="https://www.aliexpress.com/item/33049858450.html?spm=a2g0o.productlist.0.0.57d25553p6ZcPr&amp;algo_pvid=aa511ffa-5d2e-4645-93ea-311780ecdc55&amp;algo_expid=aa511ffa-5d2e-4645-93ea-311780ecdc55-39&amp;btsid=0ab6f82415971310459891212e0da1&amp;ws_ab_test=searchweb0_0,searchweb201602_,searchweb201603_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28066-ABDA-40F3-AF7E-CF4F9FAAAC3F}">
  <dimension ref="A1:L36"/>
  <sheetViews>
    <sheetView workbookViewId="0">
      <selection activeCell="A3" sqref="A3:D15"/>
    </sheetView>
  </sheetViews>
  <sheetFormatPr defaultRowHeight="15" x14ac:dyDescent="0.25"/>
  <cols>
    <col min="2" max="2" width="23" bestFit="1" customWidth="1"/>
    <col min="3" max="3" width="19.140625" customWidth="1"/>
    <col min="4" max="4" width="11.28515625" bestFit="1" customWidth="1"/>
    <col min="5" max="5" width="9.7109375" customWidth="1"/>
    <col min="8" max="8" width="22.140625" bestFit="1" customWidth="1"/>
    <col min="9" max="9" width="18" bestFit="1" customWidth="1"/>
  </cols>
  <sheetData>
    <row r="1" spans="1:12" s="1" customFormat="1" x14ac:dyDescent="0.25">
      <c r="A1" s="4"/>
      <c r="B1" s="5"/>
      <c r="C1" s="5" t="s">
        <v>43</v>
      </c>
      <c r="D1" s="5"/>
      <c r="E1" s="5"/>
      <c r="F1" s="5"/>
      <c r="G1" s="4"/>
      <c r="H1" s="5"/>
      <c r="I1" s="5" t="s">
        <v>44</v>
      </c>
      <c r="J1" s="5"/>
      <c r="K1" s="5"/>
      <c r="L1" s="6"/>
    </row>
    <row r="2" spans="1:12" x14ac:dyDescent="0.25">
      <c r="A2" s="7" t="s">
        <v>46</v>
      </c>
      <c r="B2" s="7" t="s">
        <v>5</v>
      </c>
      <c r="C2" s="7" t="s">
        <v>6</v>
      </c>
      <c r="D2" s="7" t="s">
        <v>0</v>
      </c>
      <c r="E2" s="7" t="s">
        <v>31</v>
      </c>
      <c r="F2" s="7" t="s">
        <v>1</v>
      </c>
      <c r="G2" s="7" t="s">
        <v>45</v>
      </c>
      <c r="H2" s="7" t="s">
        <v>5</v>
      </c>
      <c r="I2" s="7" t="s">
        <v>6</v>
      </c>
      <c r="J2" s="7" t="s">
        <v>0</v>
      </c>
      <c r="K2" s="7" t="s">
        <v>36</v>
      </c>
      <c r="L2" s="7" t="s">
        <v>1</v>
      </c>
    </row>
    <row r="3" spans="1:12" x14ac:dyDescent="0.25">
      <c r="A3" s="3">
        <v>1</v>
      </c>
      <c r="B3" s="3" t="s">
        <v>2</v>
      </c>
      <c r="C3" s="3" t="s">
        <v>7</v>
      </c>
      <c r="D3" s="3" t="s">
        <v>30</v>
      </c>
      <c r="E3" s="3">
        <v>12</v>
      </c>
      <c r="F3" s="3"/>
      <c r="G3" s="3">
        <v>1</v>
      </c>
      <c r="H3" s="3" t="s">
        <v>32</v>
      </c>
      <c r="I3" s="3" t="s">
        <v>21</v>
      </c>
      <c r="J3" s="3" t="s">
        <v>30</v>
      </c>
      <c r="K3" s="3">
        <v>48</v>
      </c>
      <c r="L3" s="3"/>
    </row>
    <row r="4" spans="1:12" x14ac:dyDescent="0.25">
      <c r="A4" s="3">
        <v>2</v>
      </c>
      <c r="B4" s="3" t="s">
        <v>3</v>
      </c>
      <c r="C4" s="3" t="s">
        <v>39</v>
      </c>
      <c r="D4" s="3" t="s">
        <v>30</v>
      </c>
      <c r="E4" s="3">
        <v>12</v>
      </c>
      <c r="F4" s="3"/>
      <c r="G4" s="3">
        <v>2</v>
      </c>
      <c r="H4" s="3" t="s">
        <v>33</v>
      </c>
      <c r="I4" s="3" t="s">
        <v>22</v>
      </c>
      <c r="J4" s="3" t="s">
        <v>30</v>
      </c>
      <c r="K4" s="3">
        <v>48</v>
      </c>
      <c r="L4" s="3"/>
    </row>
    <row r="5" spans="1:12" x14ac:dyDescent="0.25">
      <c r="A5" s="3">
        <v>3</v>
      </c>
      <c r="B5" s="3" t="s">
        <v>4</v>
      </c>
      <c r="C5" s="3" t="s">
        <v>40</v>
      </c>
      <c r="D5" s="3" t="s">
        <v>30</v>
      </c>
      <c r="E5" s="3">
        <v>12</v>
      </c>
      <c r="F5" s="3"/>
      <c r="G5" s="3">
        <v>3</v>
      </c>
      <c r="H5" s="3" t="s">
        <v>34</v>
      </c>
      <c r="I5" s="3" t="s">
        <v>23</v>
      </c>
      <c r="J5" s="3" t="s">
        <v>30</v>
      </c>
      <c r="K5" s="3">
        <v>5</v>
      </c>
      <c r="L5" s="3" t="s">
        <v>37</v>
      </c>
    </row>
    <row r="6" spans="1:12" x14ac:dyDescent="0.25">
      <c r="A6" s="3">
        <v>4</v>
      </c>
      <c r="B6" s="3" t="s">
        <v>9</v>
      </c>
      <c r="C6" s="3" t="s">
        <v>41</v>
      </c>
      <c r="D6" s="3" t="s">
        <v>30</v>
      </c>
      <c r="E6" s="3">
        <v>12</v>
      </c>
      <c r="F6" s="3"/>
      <c r="G6" s="3">
        <v>4</v>
      </c>
      <c r="H6" s="3" t="s">
        <v>35</v>
      </c>
      <c r="I6" s="3" t="s">
        <v>20</v>
      </c>
      <c r="J6" s="3" t="s">
        <v>30</v>
      </c>
      <c r="K6" s="3">
        <v>5</v>
      </c>
      <c r="L6" s="3" t="s">
        <v>37</v>
      </c>
    </row>
    <row r="7" spans="1:12" x14ac:dyDescent="0.25">
      <c r="A7" s="3">
        <v>5</v>
      </c>
      <c r="B7" s="3" t="s">
        <v>10</v>
      </c>
      <c r="C7" s="3" t="s">
        <v>19</v>
      </c>
      <c r="D7" s="3" t="s">
        <v>30</v>
      </c>
      <c r="E7" s="3">
        <v>12</v>
      </c>
      <c r="F7" s="3"/>
      <c r="G7" s="3">
        <v>5</v>
      </c>
      <c r="H7" s="3" t="s">
        <v>3</v>
      </c>
      <c r="I7" s="3"/>
      <c r="J7" s="3" t="s">
        <v>30</v>
      </c>
      <c r="K7" s="3">
        <v>12</v>
      </c>
      <c r="L7" s="3"/>
    </row>
    <row r="8" spans="1:12" x14ac:dyDescent="0.25">
      <c r="A8" s="3">
        <v>6</v>
      </c>
      <c r="B8" s="3" t="s">
        <v>8</v>
      </c>
      <c r="C8" s="3" t="s">
        <v>42</v>
      </c>
      <c r="D8" s="3" t="s">
        <v>30</v>
      </c>
      <c r="E8" s="3">
        <v>12</v>
      </c>
      <c r="F8" s="3"/>
      <c r="G8" s="3">
        <v>6</v>
      </c>
      <c r="H8" s="3" t="s">
        <v>4</v>
      </c>
      <c r="I8" s="3"/>
      <c r="J8" s="3" t="s">
        <v>30</v>
      </c>
      <c r="K8" s="3">
        <v>12</v>
      </c>
      <c r="L8" s="3"/>
    </row>
    <row r="9" spans="1:12" x14ac:dyDescent="0.25">
      <c r="A9" s="3">
        <v>7</v>
      </c>
      <c r="B9" s="3" t="s">
        <v>11</v>
      </c>
      <c r="C9" s="3" t="s">
        <v>62</v>
      </c>
      <c r="D9" s="3" t="s">
        <v>30</v>
      </c>
      <c r="E9" s="3">
        <v>12</v>
      </c>
      <c r="F9" s="3"/>
      <c r="G9" s="3">
        <v>7</v>
      </c>
      <c r="H9" s="3" t="s">
        <v>57</v>
      </c>
      <c r="I9" s="3"/>
      <c r="J9" s="3" t="s">
        <v>30</v>
      </c>
      <c r="K9" s="3"/>
      <c r="L9" s="3"/>
    </row>
    <row r="10" spans="1:12" x14ac:dyDescent="0.25">
      <c r="A10" s="3">
        <v>8</v>
      </c>
      <c r="B10" s="3" t="s">
        <v>12</v>
      </c>
      <c r="C10" s="3" t="s">
        <v>63</v>
      </c>
      <c r="D10" s="3" t="s">
        <v>30</v>
      </c>
      <c r="E10" s="3">
        <v>12</v>
      </c>
      <c r="F10" s="3"/>
      <c r="G10" s="3">
        <v>8</v>
      </c>
      <c r="H10" s="3" t="s">
        <v>58</v>
      </c>
      <c r="I10" s="3"/>
      <c r="J10" s="3" t="s">
        <v>30</v>
      </c>
      <c r="K10" s="3"/>
      <c r="L10" s="3"/>
    </row>
    <row r="11" spans="1:12" x14ac:dyDescent="0.25">
      <c r="A11" s="3">
        <v>9</v>
      </c>
      <c r="B11" s="3" t="s">
        <v>18</v>
      </c>
      <c r="C11" s="3" t="s">
        <v>29</v>
      </c>
      <c r="D11" s="3" t="s">
        <v>30</v>
      </c>
      <c r="E11" s="3">
        <v>12</v>
      </c>
      <c r="F11" s="3"/>
      <c r="G11" s="3">
        <v>9</v>
      </c>
      <c r="H11" s="3" t="s">
        <v>59</v>
      </c>
      <c r="I11" s="3"/>
      <c r="J11" s="3" t="s">
        <v>30</v>
      </c>
      <c r="K11" s="3"/>
      <c r="L11" s="3"/>
    </row>
    <row r="12" spans="1:12" x14ac:dyDescent="0.25">
      <c r="A12" s="3">
        <v>10</v>
      </c>
      <c r="B12" s="3" t="s">
        <v>13</v>
      </c>
      <c r="C12" s="3" t="s">
        <v>24</v>
      </c>
      <c r="D12" s="3" t="s">
        <v>30</v>
      </c>
      <c r="E12" s="3">
        <v>12</v>
      </c>
      <c r="F12" s="3"/>
      <c r="G12" s="3">
        <v>10</v>
      </c>
      <c r="H12" s="3" t="s">
        <v>60</v>
      </c>
      <c r="I12" s="3"/>
      <c r="J12" s="3" t="s">
        <v>30</v>
      </c>
      <c r="K12" s="3"/>
      <c r="L12" s="3"/>
    </row>
    <row r="13" spans="1:12" x14ac:dyDescent="0.25">
      <c r="A13" s="3">
        <v>11</v>
      </c>
      <c r="B13" s="3" t="s">
        <v>14</v>
      </c>
      <c r="C13" s="3" t="s">
        <v>25</v>
      </c>
      <c r="D13" s="3" t="s">
        <v>30</v>
      </c>
      <c r="E13" s="3">
        <v>12</v>
      </c>
      <c r="F13" s="3"/>
      <c r="G13" s="3"/>
      <c r="H13" s="3"/>
      <c r="I13" s="3"/>
      <c r="J13" s="3"/>
      <c r="K13" s="3"/>
      <c r="L13" s="3"/>
    </row>
    <row r="14" spans="1:12" x14ac:dyDescent="0.25">
      <c r="A14" s="3">
        <v>12</v>
      </c>
      <c r="B14" s="3" t="s">
        <v>15</v>
      </c>
      <c r="C14" s="3" t="s">
        <v>26</v>
      </c>
      <c r="D14" s="3" t="s">
        <v>30</v>
      </c>
      <c r="E14" s="3">
        <v>12</v>
      </c>
      <c r="F14" s="3"/>
      <c r="G14" s="3"/>
      <c r="H14" s="3"/>
      <c r="I14" s="3"/>
      <c r="J14" s="3"/>
      <c r="K14" s="3"/>
      <c r="L14" s="3"/>
    </row>
    <row r="15" spans="1:12" x14ac:dyDescent="0.25">
      <c r="A15" s="3">
        <v>13</v>
      </c>
      <c r="B15" s="3" t="s">
        <v>16</v>
      </c>
      <c r="C15" s="3" t="s">
        <v>27</v>
      </c>
      <c r="D15" s="3" t="s">
        <v>30</v>
      </c>
      <c r="E15" s="3">
        <v>12</v>
      </c>
      <c r="F15" s="3"/>
      <c r="G15" s="3"/>
      <c r="H15" s="3"/>
      <c r="I15" s="3"/>
      <c r="J15" s="3"/>
      <c r="K15" s="3"/>
      <c r="L15" s="3"/>
    </row>
    <row r="16" spans="1:12" x14ac:dyDescent="0.25">
      <c r="A16" s="3">
        <v>14</v>
      </c>
      <c r="B16" s="3" t="s">
        <v>17</v>
      </c>
      <c r="C16" s="3" t="s">
        <v>28</v>
      </c>
      <c r="D16" s="3" t="s">
        <v>38</v>
      </c>
      <c r="E16" s="3">
        <v>12</v>
      </c>
      <c r="F16" s="3"/>
      <c r="G16" s="3"/>
      <c r="H16" s="3"/>
      <c r="I16" s="3"/>
      <c r="J16" s="3"/>
      <c r="K16" s="3"/>
      <c r="L16" s="3"/>
    </row>
    <row r="17" spans="1:12" x14ac:dyDescent="0.25">
      <c r="A17" s="3">
        <v>15</v>
      </c>
      <c r="B17" s="3" t="s">
        <v>50</v>
      </c>
      <c r="C17" s="3" t="s">
        <v>51</v>
      </c>
      <c r="D17" s="3" t="s">
        <v>38</v>
      </c>
      <c r="E17" s="3">
        <v>12</v>
      </c>
      <c r="F17" s="3"/>
      <c r="G17" s="3"/>
      <c r="H17" s="3"/>
      <c r="I17" s="3"/>
      <c r="J17" s="3"/>
      <c r="K17" s="3"/>
      <c r="L17" s="3"/>
    </row>
    <row r="18" spans="1:12" x14ac:dyDescent="0.25">
      <c r="A18" s="3">
        <v>16</v>
      </c>
      <c r="B18" s="3" t="s">
        <v>49</v>
      </c>
      <c r="C18" s="3" t="s">
        <v>52</v>
      </c>
      <c r="D18" s="3" t="s">
        <v>38</v>
      </c>
      <c r="E18" s="3">
        <v>12</v>
      </c>
      <c r="F18" s="3"/>
      <c r="G18" s="3"/>
      <c r="H18" s="3"/>
      <c r="I18" s="3"/>
      <c r="J18" s="3"/>
      <c r="K18" s="3"/>
      <c r="L18" s="3"/>
    </row>
    <row r="19" spans="1:12" x14ac:dyDescent="0.25">
      <c r="A19" s="3">
        <v>17</v>
      </c>
      <c r="B19" s="8" t="s">
        <v>48</v>
      </c>
      <c r="C19" s="3" t="s">
        <v>48</v>
      </c>
      <c r="D19" s="8" t="s">
        <v>38</v>
      </c>
      <c r="E19" s="3" t="s">
        <v>61</v>
      </c>
      <c r="F19" s="3" t="s">
        <v>56</v>
      </c>
      <c r="G19" s="3"/>
      <c r="H19" s="3"/>
      <c r="I19" s="3"/>
      <c r="J19" s="3"/>
      <c r="K19" s="3"/>
      <c r="L19" s="3"/>
    </row>
    <row r="20" spans="1:12" x14ac:dyDescent="0.25">
      <c r="A20" s="3">
        <v>18</v>
      </c>
      <c r="B20" s="8" t="s">
        <v>47</v>
      </c>
      <c r="C20" s="8" t="s">
        <v>47</v>
      </c>
      <c r="D20" s="8" t="s">
        <v>55</v>
      </c>
      <c r="E20" s="3">
        <v>5</v>
      </c>
      <c r="F20" s="3" t="s">
        <v>53</v>
      </c>
      <c r="G20" s="3"/>
      <c r="H20" s="3"/>
      <c r="I20" s="3"/>
      <c r="J20" s="3"/>
      <c r="K20" s="3"/>
      <c r="L20" s="3"/>
    </row>
    <row r="21" spans="1:12" x14ac:dyDescent="0.25">
      <c r="A21" s="3">
        <v>19</v>
      </c>
      <c r="B21" s="8" t="s">
        <v>54</v>
      </c>
      <c r="C21" s="8" t="s">
        <v>54</v>
      </c>
      <c r="D21" s="8" t="s">
        <v>55</v>
      </c>
      <c r="E21" s="3">
        <v>5</v>
      </c>
      <c r="F21" s="3" t="s">
        <v>56</v>
      </c>
      <c r="G21" s="3"/>
      <c r="H21" s="3"/>
      <c r="I21" s="3"/>
      <c r="J21" s="3"/>
      <c r="K21" s="3"/>
      <c r="L21" s="3"/>
    </row>
    <row r="22" spans="1:12" s="2" customFormat="1" x14ac:dyDescent="0.25">
      <c r="B22" s="14"/>
      <c r="D22" s="14"/>
    </row>
    <row r="23" spans="1:12" s="2" customFormat="1" x14ac:dyDescent="0.25">
      <c r="B23" s="14"/>
    </row>
    <row r="24" spans="1:12" s="2" customFormat="1" x14ac:dyDescent="0.25"/>
    <row r="25" spans="1:12" x14ac:dyDescent="0.25">
      <c r="B25" s="2"/>
      <c r="C25" s="2"/>
    </row>
    <row r="26" spans="1:12" x14ac:dyDescent="0.25">
      <c r="B26" s="9"/>
      <c r="C26" s="10"/>
    </row>
    <row r="27" spans="1:12" x14ac:dyDescent="0.25">
      <c r="B27" s="9"/>
      <c r="C27" s="10"/>
    </row>
    <row r="28" spans="1:12" x14ac:dyDescent="0.25">
      <c r="B28" s="9"/>
      <c r="C28" s="10"/>
    </row>
    <row r="29" spans="1:12" x14ac:dyDescent="0.25">
      <c r="B29" s="9"/>
      <c r="C29" s="10"/>
    </row>
    <row r="30" spans="1:12" x14ac:dyDescent="0.25">
      <c r="B30" s="9"/>
      <c r="C30" s="10"/>
    </row>
    <row r="31" spans="1:12" x14ac:dyDescent="0.25">
      <c r="B31" s="9"/>
      <c r="C31" s="10"/>
    </row>
    <row r="32" spans="1:12" x14ac:dyDescent="0.25">
      <c r="B32" s="9"/>
      <c r="C32" s="11"/>
    </row>
    <row r="33" spans="2:3" x14ac:dyDescent="0.25">
      <c r="B33" s="9"/>
      <c r="C33" s="10"/>
    </row>
    <row r="34" spans="2:3" x14ac:dyDescent="0.25">
      <c r="B34" s="9"/>
      <c r="C34" s="10"/>
    </row>
    <row r="35" spans="2:3" x14ac:dyDescent="0.25">
      <c r="B35" s="9"/>
      <c r="C35" s="10"/>
    </row>
    <row r="36" spans="2:3" x14ac:dyDescent="0.25">
      <c r="B36" s="12"/>
      <c r="C36" s="13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BCB9F-EB7D-4F2D-984B-0D858C96D4B5}">
  <dimension ref="A1:K27"/>
  <sheetViews>
    <sheetView tabSelected="1" zoomScale="115" zoomScaleNormal="115" workbookViewId="0">
      <selection activeCell="H23" sqref="H23"/>
    </sheetView>
  </sheetViews>
  <sheetFormatPr defaultRowHeight="15" x14ac:dyDescent="0.25"/>
  <cols>
    <col min="1" max="1" width="10.7109375" bestFit="1" customWidth="1"/>
    <col min="2" max="2" width="9.42578125" bestFit="1" customWidth="1"/>
    <col min="3" max="3" width="20.5703125" bestFit="1" customWidth="1"/>
    <col min="4" max="4" width="26.85546875" bestFit="1" customWidth="1"/>
    <col min="5" max="5" width="8.85546875" bestFit="1" customWidth="1"/>
    <col min="6" max="6" width="15.140625" bestFit="1" customWidth="1"/>
    <col min="7" max="7" width="6.28515625" bestFit="1" customWidth="1"/>
    <col min="8" max="8" width="16.28515625" bestFit="1" customWidth="1"/>
    <col min="9" max="9" width="255.7109375" bestFit="1" customWidth="1"/>
    <col min="10" max="10" width="9.28515625" bestFit="1" customWidth="1"/>
    <col min="11" max="11" width="17.42578125" bestFit="1" customWidth="1"/>
  </cols>
  <sheetData>
    <row r="1" spans="1:11" x14ac:dyDescent="0.25">
      <c r="A1" t="s">
        <v>79</v>
      </c>
      <c r="B1">
        <v>3760.38</v>
      </c>
      <c r="H1" s="19">
        <f>SUM(H5:H15)</f>
        <v>21432617.520000003</v>
      </c>
      <c r="I1" t="s">
        <v>88</v>
      </c>
      <c r="K1" s="19"/>
    </row>
    <row r="2" spans="1:11" x14ac:dyDescent="0.25">
      <c r="A2" t="s">
        <v>80</v>
      </c>
      <c r="B2" s="18">
        <v>0.2</v>
      </c>
      <c r="C2" s="18"/>
    </row>
    <row r="3" spans="1:11" x14ac:dyDescent="0.25">
      <c r="B3" s="18"/>
      <c r="C3" s="18"/>
    </row>
    <row r="4" spans="1:11" ht="38.25" customHeight="1" x14ac:dyDescent="0.25">
      <c r="A4" t="s">
        <v>66</v>
      </c>
      <c r="B4" t="s">
        <v>67</v>
      </c>
      <c r="C4" t="s">
        <v>70</v>
      </c>
      <c r="D4" t="s">
        <v>64</v>
      </c>
      <c r="E4" s="15" t="s">
        <v>97</v>
      </c>
      <c r="F4" t="s">
        <v>65</v>
      </c>
      <c r="G4" t="s">
        <v>74</v>
      </c>
      <c r="H4" t="s">
        <v>78</v>
      </c>
      <c r="I4" t="s">
        <v>68</v>
      </c>
    </row>
    <row r="5" spans="1:11" x14ac:dyDescent="0.25">
      <c r="D5" t="s">
        <v>95</v>
      </c>
      <c r="E5" s="15">
        <v>1</v>
      </c>
      <c r="F5" s="17">
        <v>6720000</v>
      </c>
      <c r="G5" t="s">
        <v>88</v>
      </c>
      <c r="H5" s="17">
        <f t="shared" ref="H5:H16" si="0">IF(G5="USD",E5*F5*$B$1*(1+$B$2),E5*F5)</f>
        <v>6720000</v>
      </c>
    </row>
    <row r="6" spans="1:11" x14ac:dyDescent="0.25">
      <c r="A6" t="s">
        <v>81</v>
      </c>
      <c r="C6" t="s">
        <v>84</v>
      </c>
      <c r="D6" t="s">
        <v>82</v>
      </c>
      <c r="E6" s="15">
        <v>10</v>
      </c>
      <c r="F6" s="17">
        <v>169</v>
      </c>
      <c r="G6" t="s">
        <v>75</v>
      </c>
      <c r="H6" s="17">
        <f t="shared" si="0"/>
        <v>7626050.6399999997</v>
      </c>
    </row>
    <row r="7" spans="1:11" x14ac:dyDescent="0.25">
      <c r="A7" t="s">
        <v>81</v>
      </c>
      <c r="C7" t="s">
        <v>85</v>
      </c>
      <c r="D7" t="s">
        <v>83</v>
      </c>
      <c r="E7" s="15">
        <v>10</v>
      </c>
      <c r="F7" s="17">
        <v>81</v>
      </c>
      <c r="G7" t="s">
        <v>75</v>
      </c>
      <c r="H7" s="17">
        <f t="shared" si="0"/>
        <v>3655089.3600000003</v>
      </c>
    </row>
    <row r="8" spans="1:11" x14ac:dyDescent="0.25">
      <c r="A8" t="s">
        <v>76</v>
      </c>
      <c r="D8" t="s">
        <v>69</v>
      </c>
      <c r="E8">
        <v>10</v>
      </c>
      <c r="F8" s="17">
        <v>10</v>
      </c>
      <c r="G8" t="s">
        <v>75</v>
      </c>
      <c r="H8" s="17">
        <f t="shared" si="0"/>
        <v>451245.6</v>
      </c>
      <c r="I8" s="16" t="s">
        <v>77</v>
      </c>
      <c r="J8" s="16" t="s">
        <v>99</v>
      </c>
    </row>
    <row r="9" spans="1:11" x14ac:dyDescent="0.25">
      <c r="A9" t="s">
        <v>76</v>
      </c>
      <c r="D9" t="s">
        <v>72</v>
      </c>
      <c r="E9">
        <v>10</v>
      </c>
      <c r="F9" s="17">
        <v>7</v>
      </c>
      <c r="G9" t="s">
        <v>75</v>
      </c>
      <c r="H9" s="17">
        <f t="shared" si="0"/>
        <v>315871.92000000004</v>
      </c>
      <c r="I9" s="16"/>
    </row>
    <row r="10" spans="1:11" x14ac:dyDescent="0.25">
      <c r="A10" t="s">
        <v>86</v>
      </c>
      <c r="C10" t="s">
        <v>71</v>
      </c>
      <c r="D10" t="s">
        <v>87</v>
      </c>
      <c r="E10" s="15">
        <v>10</v>
      </c>
      <c r="F10" s="17">
        <v>35000</v>
      </c>
      <c r="G10" t="s">
        <v>88</v>
      </c>
      <c r="H10" s="17">
        <f t="shared" si="0"/>
        <v>350000</v>
      </c>
    </row>
    <row r="11" spans="1:11" x14ac:dyDescent="0.25">
      <c r="A11" t="s">
        <v>90</v>
      </c>
      <c r="D11" t="s">
        <v>89</v>
      </c>
      <c r="E11" s="15">
        <v>30</v>
      </c>
      <c r="F11" s="17">
        <v>7378</v>
      </c>
      <c r="G11" t="s">
        <v>88</v>
      </c>
      <c r="H11" s="17">
        <f t="shared" si="0"/>
        <v>221340</v>
      </c>
      <c r="I11" s="16" t="s">
        <v>73</v>
      </c>
    </row>
    <row r="12" spans="1:11" x14ac:dyDescent="0.25">
      <c r="D12" t="s">
        <v>91</v>
      </c>
      <c r="E12" s="15">
        <v>10</v>
      </c>
      <c r="F12" s="17">
        <v>12000</v>
      </c>
      <c r="G12" t="s">
        <v>88</v>
      </c>
      <c r="H12" s="17">
        <f t="shared" si="0"/>
        <v>120000</v>
      </c>
    </row>
    <row r="13" spans="1:11" x14ac:dyDescent="0.25">
      <c r="D13" t="s">
        <v>92</v>
      </c>
      <c r="E13" s="15">
        <v>30</v>
      </c>
      <c r="F13" s="17">
        <v>18564</v>
      </c>
      <c r="G13" t="s">
        <v>88</v>
      </c>
      <c r="H13" s="17">
        <f t="shared" si="0"/>
        <v>556920</v>
      </c>
    </row>
    <row r="14" spans="1:11" x14ac:dyDescent="0.25">
      <c r="D14" t="s">
        <v>93</v>
      </c>
      <c r="E14" s="15">
        <v>10</v>
      </c>
      <c r="F14" s="17">
        <v>90440</v>
      </c>
      <c r="G14" t="s">
        <v>88</v>
      </c>
      <c r="H14" s="17">
        <f t="shared" si="0"/>
        <v>904400</v>
      </c>
    </row>
    <row r="15" spans="1:11" x14ac:dyDescent="0.25">
      <c r="D15" t="s">
        <v>94</v>
      </c>
      <c r="E15" s="15">
        <v>10</v>
      </c>
      <c r="F15" s="17">
        <v>51170</v>
      </c>
      <c r="G15" t="s">
        <v>88</v>
      </c>
      <c r="H15" s="17">
        <f t="shared" si="0"/>
        <v>511700</v>
      </c>
    </row>
    <row r="16" spans="1:11" x14ac:dyDescent="0.25">
      <c r="D16" t="s">
        <v>98</v>
      </c>
      <c r="E16" s="15">
        <v>1</v>
      </c>
      <c r="F16" s="17">
        <f>H1*0.3</f>
        <v>6429785.256000001</v>
      </c>
      <c r="G16" t="s">
        <v>88</v>
      </c>
      <c r="H16" s="17">
        <f t="shared" si="0"/>
        <v>6429785.256000001</v>
      </c>
    </row>
    <row r="17" spans="4:8" x14ac:dyDescent="0.25">
      <c r="D17" t="s">
        <v>96</v>
      </c>
      <c r="E17" s="20">
        <f>SUM(H5:H16)</f>
        <v>27862402.776000004</v>
      </c>
      <c r="F17" s="20"/>
      <c r="G17" s="20"/>
      <c r="H17" s="20"/>
    </row>
    <row r="18" spans="4:8" x14ac:dyDescent="0.25">
      <c r="H18" s="17"/>
    </row>
    <row r="19" spans="4:8" x14ac:dyDescent="0.25">
      <c r="H19" s="17"/>
    </row>
    <row r="20" spans="4:8" x14ac:dyDescent="0.25">
      <c r="H20" s="17"/>
    </row>
    <row r="21" spans="4:8" x14ac:dyDescent="0.25">
      <c r="H21" s="17">
        <f>E17-H5</f>
        <v>21142402.776000004</v>
      </c>
    </row>
    <row r="22" spans="4:8" x14ac:dyDescent="0.25">
      <c r="H22" s="17">
        <f>H21/10</f>
        <v>2114240.2776000006</v>
      </c>
    </row>
    <row r="23" spans="4:8" x14ac:dyDescent="0.25">
      <c r="H23" s="17"/>
    </row>
    <row r="24" spans="4:8" x14ac:dyDescent="0.25">
      <c r="H24" s="17"/>
    </row>
    <row r="25" spans="4:8" x14ac:dyDescent="0.25">
      <c r="H25" s="17"/>
    </row>
    <row r="26" spans="4:8" x14ac:dyDescent="0.25">
      <c r="H26" s="17"/>
    </row>
    <row r="27" spans="4:8" x14ac:dyDescent="0.25">
      <c r="H27" s="17"/>
    </row>
  </sheetData>
  <mergeCells count="1">
    <mergeCell ref="E17:H17"/>
  </mergeCells>
  <hyperlinks>
    <hyperlink ref="I11" r:id="rId1" display="https://www.aliexpress.com/item/33049858450.html?spm=a2g0o.productlist.0.0.57d25553p6ZcPr&amp;algo_pvid=aa511ffa-5d2e-4645-93ea-311780ecdc55&amp;algo_expid=aa511ffa-5d2e-4645-93ea-311780ecdc55-39&amp;btsid=0ab6f82415971310459891212e0da1&amp;ws_ab_test=searchweb0_0,searchweb201602_,searchweb201603_" xr:uid="{9E796DB7-162D-4704-9148-E78CC41CDE4B}"/>
    <hyperlink ref="I8" r:id="rId2" display="https://www.aliexpress.com/item/4000555918684.html?spm=a2g0o.productlist.0.0.7d72796f5XHwut&amp;algo_pvid=b9692c70-ca5a-4184-a3d2-ed6a9b187e1e&amp;algo_expid=b9692c70-ca5a-4184-a3d2-ed6a9b187e1e-3&amp;btsid=0ab6f83115971313820503257e9de5&amp;ws_ab_test=searchweb0_0,searchweb201602_,searchweb201603_" xr:uid="{FD154712-87AE-4FB0-BCB0-84FA0E1D7D73}"/>
    <hyperlink ref="J8" r:id="rId3" xr:uid="{748FF782-54C1-42F1-9103-921090B977B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IO</vt:lpstr>
      <vt:lpstr>Componentes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Carlos Botero</dc:creator>
  <cp:lastModifiedBy>Juan Carlos Botero</cp:lastModifiedBy>
  <dcterms:created xsi:type="dcterms:W3CDTF">2020-08-03T23:21:36Z</dcterms:created>
  <dcterms:modified xsi:type="dcterms:W3CDTF">2020-09-04T07:15:20Z</dcterms:modified>
</cp:coreProperties>
</file>