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C:\Users\meinkcha.PSYCHOLOGIE\Documents\GitHub\PAI_paper_analysis_new\Systematic_review\"/>
    </mc:Choice>
  </mc:AlternateContent>
  <xr:revisionPtr revIDLastSave="0" documentId="13_ncr:1_{4C528632-A021-4E43-8CC2-C8A4B89B02D9}" xr6:coauthVersionLast="36" xr6:coauthVersionMax="47" xr10:uidLastSave="{00000000-0000-0000-0000-000000000000}"/>
  <bookViews>
    <workbookView xWindow="-110" yWindow="-110" windowWidth="19430" windowHeight="10310" activeTab="1" xr2:uid="{00000000-000D-0000-FFFF-FFFF00000000}"/>
  </bookViews>
  <sheets>
    <sheet name="study_characteristics_table" sheetId="2" r:id="rId1"/>
    <sheet name="subanalyses_cohens_d" sheetId="1" r:id="rId2"/>
    <sheet name="Calculate Cohen´s d"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 i="2" l="1"/>
  <c r="D27" i="1" l="1"/>
  <c r="F4" i="3" l="1"/>
  <c r="F3" i="3"/>
  <c r="G3" i="3"/>
  <c r="G2" i="3"/>
  <c r="F2" i="3"/>
  <c r="H3" i="3" l="1"/>
  <c r="H2" i="3"/>
</calcChain>
</file>

<file path=xl/sharedStrings.xml><?xml version="1.0" encoding="utf-8"?>
<sst xmlns="http://schemas.openxmlformats.org/spreadsheetml/2006/main" count="430" uniqueCount="198">
  <si>
    <t>depression</t>
  </si>
  <si>
    <t>CBT vs. PDT</t>
  </si>
  <si>
    <t>PTSD</t>
  </si>
  <si>
    <t>Tf-Cbt vs. EMDR</t>
  </si>
  <si>
    <t>CBT vs. CBT-EE</t>
  </si>
  <si>
    <t>blended treatment vs. TAU</t>
  </si>
  <si>
    <t>PE &amp; iPE vs. STAIR</t>
  </si>
  <si>
    <t>CT vs. IPT</t>
  </si>
  <si>
    <t>urinary incontinence</t>
  </si>
  <si>
    <t>App-based treatment vs. care as usual</t>
  </si>
  <si>
    <t>transdiagnostic</t>
  </si>
  <si>
    <t>somatic symptoms</t>
  </si>
  <si>
    <t>CBT vs. Encert</t>
  </si>
  <si>
    <t>CV scheme</t>
  </si>
  <si>
    <t>Sertraline vs. Placebo</t>
  </si>
  <si>
    <t>weekly vs. twice-weekly CBT or IPT</t>
  </si>
  <si>
    <t>Paroxetine vs. CBT</t>
  </si>
  <si>
    <t>Group-based IPPI-D vs. Group-based CBT</t>
  </si>
  <si>
    <t>BDI-II</t>
  </si>
  <si>
    <t>random forest recursive partitioning (“mobforest”) and subsequent bootstrapped backward elimination (“bootstepAIC”)</t>
  </si>
  <si>
    <t>5-fold</t>
  </si>
  <si>
    <t>clinically relevant PAI (min 5 points BDI-II)</t>
  </si>
  <si>
    <t xml:space="preserve"> </t>
  </si>
  <si>
    <t>HAM-D</t>
  </si>
  <si>
    <t>(random forest recursive partitioning (“mobforest”) OR Elastic Net Regularized Regression ("glmnet") OR Bayesian Additive Regression Trees ("bartMachine")) AND subsequent bootstrapped backward elimination (“bootstepAIC”)</t>
  </si>
  <si>
    <t>60% largest PAIs</t>
  </si>
  <si>
    <t>PHQ-9</t>
  </si>
  <si>
    <t>leave-one-out</t>
  </si>
  <si>
    <t>Genetic Algorithm ("glmulti")</t>
  </si>
  <si>
    <t>Elastic Net</t>
  </si>
  <si>
    <t>holdout-set</t>
  </si>
  <si>
    <t>HRSD</t>
  </si>
  <si>
    <t>generalized linear regression</t>
  </si>
  <si>
    <t>clinically significant PAI (min 3 points HRSD)</t>
  </si>
  <si>
    <t>Bayesian Model Averaging</t>
  </si>
  <si>
    <t>random forest iterative comparison with random probes ("Boruta") and subsequent bootstrapped backward elimination (“bootstepAIC”)</t>
  </si>
  <si>
    <t>UISF</t>
  </si>
  <si>
    <t>random forest recursive partitioning (“mobforest”) and Elastic Net</t>
  </si>
  <si>
    <t xml:space="preserve">10-fold  </t>
  </si>
  <si>
    <t>clinically significant PAI (min 3 points BDI-II)</t>
  </si>
  <si>
    <t>linear regression</t>
  </si>
  <si>
    <t>50% largest PAIs</t>
  </si>
  <si>
    <t xml:space="preserve">random forest recursive partitioning (“mobforest”) and Elastic Net Regularized Regression ("glmnet") </t>
  </si>
  <si>
    <t>SOMS-7 T</t>
  </si>
  <si>
    <t>regression</t>
  </si>
  <si>
    <t xml:space="preserve">baseline somatic symptom severity (SOMS-7 T), baseline depression (BDI-II), symptom disability (PDI), health related quality of life (EQ-5D), age, global functioning (GAF), childhood traumatic events (CTQ), gender, health anxiety (mSHAI), skills in abilities like emotion regulation (OFD) </t>
  </si>
  <si>
    <t>previous analyses on the same sample</t>
  </si>
  <si>
    <t xml:space="preserve">BSI–GSI </t>
  </si>
  <si>
    <t>initial selection based on previous studies and sufficent variability;stepwise, backward elimination in multiple linear regressions</t>
  </si>
  <si>
    <t>First Author, Year</t>
  </si>
  <si>
    <t>Brujniks et al., 2022</t>
  </si>
  <si>
    <t>Cohen et al., 2020</t>
  </si>
  <si>
    <t>Deisenhofer et al., 2018</t>
  </si>
  <si>
    <t>DeRubeis et al., 2014</t>
  </si>
  <si>
    <t>Friedl, Berger et al., 2020</t>
  </si>
  <si>
    <t>Friedl, Krieger et al., 2020</t>
  </si>
  <si>
    <t>Huibers et al., 2015</t>
  </si>
  <si>
    <t>Loohuis et al., 2022</t>
  </si>
  <si>
    <t>Lopez-Gomez et al., 2019</t>
  </si>
  <si>
    <t>Schwartz et al., 2021</t>
  </si>
  <si>
    <t>Senger et al., 2021</t>
  </si>
  <si>
    <t>Webb et al., 2019</t>
  </si>
  <si>
    <t>Hoeboer et al., 2021; subanalysis CAPS-5</t>
  </si>
  <si>
    <t>Hoeboer et al., 2021; subanalysis PCL-5</t>
  </si>
  <si>
    <t>van Bronswijk et al., 2021; subanalysis STEPd</t>
  </si>
  <si>
    <t>van Bronswijk et al., 2021; subanalysis FreqMesh</t>
  </si>
  <si>
    <t>van Bronswijk et al., 2021; subanalysis STEPd to FreqMesh</t>
  </si>
  <si>
    <t>van Bronswijk et al., 2021; subanalysis FreqMesh to STEPd</t>
  </si>
  <si>
    <t>Subsample: definition</t>
  </si>
  <si>
    <t>Subsample:Mean diff in post-treatment severity between optimal vs. non-optimal2</t>
  </si>
  <si>
    <t>NA</t>
  </si>
  <si>
    <t>5-fold, out-of-sample</t>
  </si>
  <si>
    <t xml:space="preserve">STEPd: 0.57,
FreqMech: 0.2,
STEPd to FreqMech: 0.16,
FreqMech to STEPd: 0.27 
</t>
  </si>
  <si>
    <t xml:space="preserve">STEPd: 6.53,
FreqMech: 2.81,
STEPd to FreqMech: 2.1,
FreqMech to STEPd: 3.25
</t>
  </si>
  <si>
    <t>CAPS-5, PCL-5</t>
  </si>
  <si>
    <t>Hoeboer et al., 2021</t>
  </si>
  <si>
    <t>STEPd: 151, FreqMesh: 200, both: 351</t>
  </si>
  <si>
    <t>Sample size</t>
  </si>
  <si>
    <t>Treatment options</t>
  </si>
  <si>
    <t>Post-treatment severity measure</t>
  </si>
  <si>
    <t>Type of feature selection approach</t>
  </si>
  <si>
    <t>Type of outcome prediction approach</t>
  </si>
  <si>
    <t>Most relevant predictors</t>
  </si>
  <si>
    <t>Study</t>
  </si>
  <si>
    <t>SD_optimal</t>
  </si>
  <si>
    <t>mean_optimal</t>
  </si>
  <si>
    <t>mean_nonoptimal</t>
  </si>
  <si>
    <t>SD_nonoptimal</t>
  </si>
  <si>
    <t>Cohen´s d</t>
  </si>
  <si>
    <t>Difference_means</t>
  </si>
  <si>
    <t>Pooled SD</t>
  </si>
  <si>
    <t>Loohuis, 2022</t>
  </si>
  <si>
    <t>1000 * 10-fold</t>
  </si>
  <si>
    <t>Cohen's d for optimal vs non-optimal</t>
  </si>
  <si>
    <t>Subsample: Cohen's d for optimal vs non-optimal</t>
  </si>
  <si>
    <t>CAPS-5: 4.02,
PCL-5: 4.69</t>
  </si>
  <si>
    <t xml:space="preserve">4.93 </t>
  </si>
  <si>
    <t>4.11</t>
  </si>
  <si>
    <t xml:space="preserve">2.3 </t>
  </si>
  <si>
    <t>0.24</t>
  </si>
  <si>
    <t xml:space="preserve">2.49 </t>
  </si>
  <si>
    <t xml:space="preserve">0.28 </t>
  </si>
  <si>
    <t xml:space="preserve">0.278 </t>
  </si>
  <si>
    <t xml:space="preserve">0.29 </t>
  </si>
  <si>
    <t>domain-wise hierarchical multiple linear regressions</t>
  </si>
  <si>
    <t>CBT vs. Psychodynamic therapy</t>
  </si>
  <si>
    <t>baseline depression (BDI-II), health status (EQ-5D), mood at this moment, happiness general, emotional problems (RAND-36), social functioning (RAND-36), treatment expectation, dysfunctional thinking (CCL), vitality (RAND-36), symptoms other than depression (RDQ), number of previous individual treatments, happiness today, behavioral activation (BADS), physical functioning (RAND-36), general health (RAND-36), symptoms considered untenable in months, perceived health change during past year (RAND-36), gender, working memory</t>
  </si>
  <si>
    <t xml:space="preserve">baseline depression (HAM-D), anxiety sensitivity (ASI), depressed mood (BSI 4), extraversion (NEO), psychological needs (PRF) </t>
  </si>
  <si>
    <t>baseline depression (PHQ-9), medication, functional impairment (WSAS), employed, age, gender</t>
  </si>
  <si>
    <t>baseline depression (HRSD), chronic depression, age, IQ, married, employed, comorbid personality disorder, number life stressors reported, number prior antidepressive medication trials</t>
  </si>
  <si>
    <t>baseline depression (BDI-II), age, comorbid axis-II disorder, being separated or divorced, self-focused rumination (RRS), general symptomatology (SCL), comorbid anxiety disorder, hope for improvement (PATHEV), having accomplished an apprenticeship, dysfunctional attitudes performance evaluation (DAS), satisfaction of motives (avoidance; INC), fear of change (PATHEV), gender, recurrent depression, number of previous depressive episodes, quality of life (WHO-QOL)</t>
  </si>
  <si>
    <t>baseline depression (PHQ-9), treatment expectancy (CEQ), amount of additional outpatient psychotherapeutic services, amount of psychiatrist consultation, receiving treatment in denmark, amount day-time treatment in psychiatric hospital prior to treatment, regular hospital admissions, quality of life (EQ-5D), consulting self-help groups, widowed</t>
  </si>
  <si>
    <t>baseline depression (BDI-II), social support, number of axis-1 diagnoses, childhood sexual abuse (CTQ), general health status (EQ-5D-5L), difficulties in emotion regulation (DERS), baseline PTSD symptoms (CAPS-5)</t>
  </si>
  <si>
    <t>baseline depression (BDI), treatment condition, gender, employment status, somatic complaints (BSI), cognitive problems (BSI), anxiety (BSI), paranoid symptoms (BSI), comorbid personality disorder, quality of life utility score, self-sacrificing (IIP), achievement (ASQ), number of life events in past year</t>
  </si>
  <si>
    <t>treatment type, age, educational level, baseline UI severity (UISF), impact of UI on quality of life (ICIQ-LUTS-QoL)</t>
  </si>
  <si>
    <t>axis III medical condition, history of prior treatment with antidepressants, axis I comorbidity, baseline automatic thoughts severity (ATQ-30), baseline personal growth (PWBS), difference between the cognitive and non-cognitive subscales of the BDI</t>
  </si>
  <si>
    <t>baseline depression (BDI + BSI–depression), global symptom severity (BSI-GSI), positive symptom total (BSI–PST), positive symptom distress index (BSI–PSDI), anxiety severity (BSI–anxiety), phobic anxiety severity (BSI–phobic anxiety), inventory of interpersonal problems (friendly)(IIP), global functioning (GAF), physical health (SF-12), somatization severity (BSI–somatization), interpersonal sensitivity (BSI–interpersonal sensitivity), paranoid ideation severity (BSI–paranoid ideation), psychoticism severity (BSI–psychoticism), obsessive-compulsive severity (BSI–obsessive-compulsive )</t>
  </si>
  <si>
    <t>pre-treatment depression (BDI-II), current job, paranoid symptoms, anxiety symptoms, number of life events, cognitive problems, lower functioning, baseline depression, previous treatments, levels of dysfunctional thinking, physical problems, physical functioning, quality of life, emotional problems, vitality, gender</t>
  </si>
  <si>
    <t>baseline depression severity (HDRS), neuroticism (NEO-FFI-3), cognitive control (Flanker task), age, employment status</t>
  </si>
  <si>
    <t>Mean diff in post-treatment severity (optimal vs. non-optimal)</t>
  </si>
  <si>
    <t>Assumptions</t>
  </si>
  <si>
    <t>We cannot calculate Cohen´s d</t>
  </si>
  <si>
    <t>Mean absolute PAI</t>
  </si>
  <si>
    <t>They give only the non-absolute mean PAI, which is 4.02.</t>
  </si>
  <si>
    <t>They do not give the mean absolute PAI</t>
  </si>
  <si>
    <t>0.09</t>
  </si>
  <si>
    <t>Comments</t>
  </si>
  <si>
    <t>3.6 %*</t>
  </si>
  <si>
    <t xml:space="preserve">Subsample: Mean absolute PAI </t>
  </si>
  <si>
    <t>* This study did not focus on raw severity but on reduction in severity from pre to- post treatment in %.</t>
  </si>
  <si>
    <t>Ahuvia et al., 2023</t>
  </si>
  <si>
    <t>CDI-2-SF</t>
  </si>
  <si>
    <t>none</t>
  </si>
  <si>
    <t>linear regression, regularized linear regression, random forest, k-nearest neighbor model</t>
  </si>
  <si>
    <t>no information</t>
  </si>
  <si>
    <t>0.16</t>
  </si>
  <si>
    <t>0.06</t>
  </si>
  <si>
    <t>Bremer et al., 2023</t>
  </si>
  <si>
    <t>adolescents with depressive symptoms</t>
  </si>
  <si>
    <t>STAIR-EMDR vs. EMDR</t>
  </si>
  <si>
    <t>PTSD related to childhood abuse</t>
  </si>
  <si>
    <t>CAPS-5</t>
  </si>
  <si>
    <t>10-fold CV</t>
  </si>
  <si>
    <t>3.1</t>
  </si>
  <si>
    <t>0.25</t>
  </si>
  <si>
    <t>Hautmann et al., 2023</t>
  </si>
  <si>
    <t>parents of children with ADHD/ODD</t>
  </si>
  <si>
    <t>FBB-ADHS, FBB-SSV</t>
  </si>
  <si>
    <t>veterans with PTSD</t>
  </si>
  <si>
    <t>3-week vs. 2-week intensive PTSD program</t>
  </si>
  <si>
    <t>PCL-5</t>
  </si>
  <si>
    <t>2.65</t>
  </si>
  <si>
    <t>2.29</t>
  </si>
  <si>
    <t>borderline personality disorder</t>
  </si>
  <si>
    <t>DBT  vs. GPM</t>
  </si>
  <si>
    <t>GSI SQL</t>
  </si>
  <si>
    <t xml:space="preserve">random forest recursive partitioning </t>
  </si>
  <si>
    <t>random forest  recursive partitioning (“mobforest”) and subsequent bootstrapped backward selection  (“bootstepAIC”)</t>
  </si>
  <si>
    <t>(1000 *) 10-fold</t>
  </si>
  <si>
    <t>baseline GSI symptom severity, childhood emotional abuse (CTQ), dependent personality traits (IPDE), impulsivity BPD symptoms (Zanarini scale), social adjustment (SAS), and depression (BDI)</t>
  </si>
  <si>
    <t>Keefe et al., 2021</t>
  </si>
  <si>
    <t>Keefe et al., 2021; initial model</t>
  </si>
  <si>
    <t>Keefe et al., 2021; less biased model</t>
  </si>
  <si>
    <t>single session intervention: Project Personality vs. Action Brings Change Project</t>
  </si>
  <si>
    <t>important moderators: presence of a bipolar disorder, suicidal thoughts, marital status, IIP Self-Sacrificing subscale score, IIP Vindictive/Self-Centered, subscale score, IIP Cold/Distant subscale score, BSI Hostility subscale score, and DES-II score</t>
  </si>
  <si>
    <t>ASI - Anxiety Sensitivity Index
ASQ - Attributional Style Questionnaire
ATQ-30 - The Automatic Thoughts Questionnaire
BADS - Behavioral Activation for Depression Scale
BDI-II - Beck Depression Inventory II
BSI - Brief Symptom Inventory
CAPS-5 - Clinician-Administered PTSD Scale for DSM-5
CCL - Cognition Checklist; 
CEQ - credibility and expectancy questionnaire
DAS - Dysfunctional Attitudes Scale
DERS - Difficulties in Emotion Regulation Scale
DES-II - Dissociative Experiences Scale
EQ-5D - EuroQol-5D
EQ-5D-5L - EuroQoL 5 Dimensions 5 Levels
GAD-7 - Generalized Anxiety Disorder Questionnaire
GAF - Global Assessment of Functioning
HAM-D - Hamilton Rating Scale for Depression
IIP - Inventory of Interpersonal Problems
IMD - index of multiple deprivation
INC - Incongruence Questionnaire
mSHAI - Short Health Anxiety Scale
NEO - NEO Five Factor Inventory
OFD - Operationalized Skills Assessment of Abilities
PATHEV - Patient Questionnaire on Therapy Expectation and Evaluation
PDI - Pain Disability Index
PHQ-9 - Patient Health Questionnaire 9
PRF - Patient Request Form
PTCI - Posttraumatic Cognitions Inventory
PWBS = Psychological Well-Being Scales
RAND-36 - Rand 36 Health Survey
RDQ - Remission of Depression Questionnaire
RRS - Ruminative Response Scale
SCL-K-9 - Symptom Checklist
SF-12 = 12-item Short-Form Health Survey
SOMS-7T - sum scores on the Screening for Somatoform Disorders-7T
UISF - Urinary Incontinence Short Form
VR12 MCS - physical and mental functioning
WHO-QOL - World Health Organisation Quality of Life Questionnaire
WSAS - work and social adjustment scale</t>
  </si>
  <si>
    <t>(random forest recursive partitioning OR Elastic Net) AND subsequent bootstrapped backward elimination</t>
  </si>
  <si>
    <t>ADHD = attention-deficit/hyperactivity
ODD = opposi­tional defiant disorder</t>
  </si>
  <si>
    <t xml:space="preserve">BDI-II - Beck Depression Inventory II
BSI-GSI - Brief Symptom Inventory Global Severity Index
CAPS-5 - Clinician-Administered PTSD Scale for DSM-5
CDI-2-SF - Children’s Depression Inventory 2nd Edition Short Form
FBB-ADHS - Fremdbeurteilungsbogen für Aufmerksamkeitsdefizit-/Hyperaktivitätsstörung [rating scale for ADHD]
FBB-SSV - Fremdbeurteilungsbogen für Störungen des Sozialverhaltens
HAM-D - Hamilton Rating Scale for Depression
HRSD - Hamilton Rating Scale for Depression
PCL-5 - PTSD checklist for DSM-5
PHQ-9 - Patient Health Questionnaire 9
SOMS-7 T - Screening for Somatoform Disorders-7 T
UISF - Urinary Incontinence Short Form
</t>
  </si>
  <si>
    <t>single moderator analyses and subsequent multiple moderator analyses</t>
  </si>
  <si>
    <t>Hautmann et al., 2023; ADHD symptoms</t>
  </si>
  <si>
    <t>Hautmann et al., 2023; ODD symptoms</t>
  </si>
  <si>
    <t>PAI indicating a clinically significant difference</t>
  </si>
  <si>
    <t>baseline PTSD symptom severity (PCL-5), PTCI, VR12 MCS</t>
  </si>
  <si>
    <t>0.13</t>
  </si>
  <si>
    <t>Held et al., 2023</t>
  </si>
  <si>
    <t>2,65</t>
  </si>
  <si>
    <t>2,29</t>
  </si>
  <si>
    <t>Cohen´s d significant?</t>
  </si>
  <si>
    <t>no</t>
  </si>
  <si>
    <t>Subsample: Cohen´s d significant?</t>
  </si>
  <si>
    <t>yes</t>
  </si>
  <si>
    <t>25% largest PAIs</t>
  </si>
  <si>
    <t>NA (diff not significant)</t>
  </si>
  <si>
    <t>NA (but diff significant)</t>
  </si>
  <si>
    <t>none, but varying feature sets</t>
  </si>
  <si>
    <t>self-help parent training: behavioural vs. nondirective</t>
  </si>
  <si>
    <t>ADHD symptoms: ADHD, ODD
ODD symptoms: ODD, functional impairment, single parenthood</t>
  </si>
  <si>
    <t>ADHD: 0.35
ODD: 0.54</t>
  </si>
  <si>
    <t>initial model: 0.36
less biased model: 0.22</t>
  </si>
  <si>
    <t>0.51</t>
  </si>
  <si>
    <t>0.37</t>
  </si>
  <si>
    <t>0.21</t>
  </si>
  <si>
    <t>0.4</t>
  </si>
  <si>
    <t>CAPS-5: 0.55
PCL-5: 0.47</t>
  </si>
  <si>
    <t>4.2</t>
  </si>
  <si>
    <t>Diagnosis / Target Group</t>
  </si>
  <si>
    <t xml:space="preserve">Blended-treatment - Face2Face CBT with internet-based CBT elements
CBT - Cognitive Behavioral Therapy
CBT - EE - Cognitive Behaviorale Therapy with integrated exposure and emotion-focused elements
CFD - Person-centered counselling for depression
CT - Cognitive Therapy
DBT - dialectical behavior therapy
EMDR - Eye movement desensitization and reprocessing
Encert - CBT enriched with emotion regulation training
GPM - general psychiatric management
iPE - intensified Prolongued Exposure
IPPI-D - Integrative Positive Psychological Intervention for Depression
IPT - Interpersonal Psychotherapy
PDT - Psychodynamic Therapy
PE - Prolongued Exposure
STAIR - skills training
TAU - Treatment as usual
Tf-CBT - Trauma-focused Cognitive Behavioral Therapy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</si>
</sst>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theme="1"/>
      </top>
      <bottom style="thin">
        <color theme="1"/>
      </bottom>
      <diagonal/>
    </border>
  </borders>
  <cellStyleXfs count="1">
    <xf numFmtId="0" fontId="0" fillId="0" borderId="0"/>
  </cellStyleXfs>
  <cellXfs count="29">
    <xf numFmtId="0" fontId="0" fillId="0" borderId="0" xfId="0"/>
    <xf numFmtId="0" fontId="0" fillId="0" borderId="0" xfId="0" applyAlignment="1">
      <alignment horizontal="left" vertical="top" wrapText="1"/>
    </xf>
    <xf numFmtId="0" fontId="0" fillId="0" borderId="0" xfId="0" applyAlignment="1">
      <alignment vertical="center"/>
    </xf>
    <xf numFmtId="0" fontId="1" fillId="0" borderId="2" xfId="0" applyFont="1" applyBorder="1" applyAlignment="1">
      <alignment horizontal="left" vertical="top" wrapText="1"/>
    </xf>
    <xf numFmtId="0" fontId="2" fillId="0" borderId="0" xfId="0" applyFont="1"/>
    <xf numFmtId="2" fontId="0" fillId="0" borderId="0" xfId="0" applyNumberFormat="1"/>
    <xf numFmtId="0" fontId="0" fillId="2" borderId="0" xfId="0" applyFill="1"/>
    <xf numFmtId="0" fontId="1" fillId="0" borderId="3" xfId="0" applyFont="1" applyBorder="1" applyAlignment="1">
      <alignment horizontal="left" vertical="top" wrapText="1"/>
    </xf>
    <xf numFmtId="0" fontId="2" fillId="2" borderId="0" xfId="0" applyFont="1" applyFill="1"/>
    <xf numFmtId="0" fontId="0" fillId="0" borderId="0" xfId="0" applyAlignment="1">
      <alignment wrapText="1"/>
    </xf>
    <xf numFmtId="0" fontId="0" fillId="2" borderId="0" xfId="0" applyFill="1" applyAlignment="1">
      <alignment wrapText="1"/>
    </xf>
    <xf numFmtId="49" fontId="1" fillId="0" borderId="2" xfId="0" applyNumberFormat="1" applyFont="1" applyBorder="1" applyAlignment="1">
      <alignment horizontal="left" vertical="top" wrapText="1"/>
    </xf>
    <xf numFmtId="49" fontId="0" fillId="2" borderId="0" xfId="0" applyNumberFormat="1" applyFill="1"/>
    <xf numFmtId="49" fontId="0" fillId="0" borderId="0" xfId="0" applyNumberFormat="1"/>
    <xf numFmtId="49" fontId="0" fillId="2" borderId="0" xfId="0" applyNumberFormat="1" applyFill="1" applyAlignment="1">
      <alignment wrapText="1"/>
    </xf>
    <xf numFmtId="49" fontId="0" fillId="0" borderId="0" xfId="0" applyNumberFormat="1" applyAlignment="1">
      <alignment wrapText="1"/>
    </xf>
    <xf numFmtId="49" fontId="0" fillId="0" borderId="1" xfId="0" applyNumberFormat="1" applyBorder="1"/>
    <xf numFmtId="49" fontId="2" fillId="2" borderId="0" xfId="0" applyNumberFormat="1" applyFont="1" applyFill="1"/>
    <xf numFmtId="0" fontId="2" fillId="0" borderId="0" xfId="0" applyFont="1" applyAlignment="1">
      <alignment wrapText="1"/>
    </xf>
    <xf numFmtId="49" fontId="1" fillId="0" borderId="0" xfId="0" applyNumberFormat="1" applyFont="1" applyAlignment="1">
      <alignment horizontal="left" vertical="top" wrapText="1"/>
    </xf>
    <xf numFmtId="0" fontId="0" fillId="0" borderId="0" xfId="0" applyAlignment="1">
      <alignment vertical="top" wrapText="1"/>
    </xf>
    <xf numFmtId="10" fontId="0" fillId="0" borderId="0" xfId="0" applyNumberFormat="1"/>
    <xf numFmtId="0" fontId="0" fillId="0" borderId="0" xfId="0" applyFill="1" applyAlignment="1">
      <alignment wrapText="1"/>
    </xf>
    <xf numFmtId="0" fontId="0" fillId="0" borderId="0" xfId="0" applyFill="1"/>
    <xf numFmtId="49" fontId="0" fillId="0" borderId="0" xfId="0" applyNumberFormat="1" applyFill="1"/>
    <xf numFmtId="49" fontId="0" fillId="0" borderId="0" xfId="0" applyNumberFormat="1" applyFill="1" applyAlignment="1">
      <alignment wrapText="1"/>
    </xf>
    <xf numFmtId="2" fontId="0" fillId="0" borderId="0" xfId="0" applyNumberFormat="1" applyFill="1"/>
    <xf numFmtId="0" fontId="0" fillId="0" borderId="0" xfId="0" applyFill="1" applyAlignment="1">
      <alignment horizontal="right"/>
    </xf>
    <xf numFmtId="0" fontId="0" fillId="0" borderId="0" xfId="0" applyBorder="1"/>
  </cellXfs>
  <cellStyles count="1">
    <cellStyle name="Standard" xfId="0" builtinId="0"/>
  </cellStyles>
  <dxfs count="22">
    <dxf>
      <border diagonalUp="0" diagonalDown="0" outline="0">
        <left/>
        <right/>
        <top/>
        <bottom/>
      </border>
    </dxf>
    <dxf>
      <border diagonalUp="0" diagonalDown="0" outline="0">
        <left/>
        <right/>
        <top/>
        <bottom/>
      </border>
    </dxf>
    <dxf>
      <border diagonalUp="0" diagonalDown="0" outline="0">
        <left/>
        <right/>
        <top/>
        <bottom/>
      </border>
    </dxf>
    <dxf>
      <alignment horizontal="general" vertical="bottom" textRotation="0" wrapText="1" indent="0" justifyLastLine="0" shrinkToFit="0" readingOrder="0"/>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numFmt numFmtId="2" formatCode="0.00"/>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none">
          <fgColor indexed="64"/>
          <bgColor auto="1"/>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top" textRotation="0" wrapText="1" indent="0" justifyLastLine="0" shrinkToFit="0" readingOrder="0"/>
    </dxf>
    <dxf>
      <numFmt numFmtId="30" formatCode="@"/>
      <border diagonalUp="0" diagonalDown="0">
        <left/>
        <right/>
        <top/>
        <bottom style="thin">
          <color indexed="64"/>
        </bottom>
        <vertical/>
        <horizontal/>
      </border>
    </dxf>
    <dxf>
      <numFmt numFmtId="30" formatCode="@"/>
      <border diagonalUp="0" diagonalDown="0">
        <left/>
        <right/>
        <top/>
        <bottom style="thin">
          <color indexed="64"/>
        </bottom>
        <vertical/>
        <horizontal/>
      </border>
    </dxf>
    <dxf>
      <numFmt numFmtId="30" formatCode="@"/>
      <border diagonalUp="0" diagonalDown="0">
        <left/>
        <right/>
        <top/>
        <bottom style="thin">
          <color indexed="64"/>
        </bottom>
        <vertical/>
        <horizontal/>
      </border>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7BF6D3-B846-4443-A2BF-8E625317273C}" name="Tabelle3" displayName="Tabelle3" ref="A1:M21" totalsRowCount="1" headerRowDxfId="21">
  <autoFilter ref="A1:M20" xr:uid="{297BF6D3-B846-4443-A2BF-8E625317273C}"/>
  <tableColumns count="13">
    <tableColumn id="1" xr3:uid="{26BC8255-5CCB-4F34-86AD-633D2050EE4E}" name="First Author, Year"/>
    <tableColumn id="2" xr3:uid="{FBCC4217-93B8-4D52-8CCF-7C65CF1ED1F9}" name="Sample size" totalsRowFunction="sum"/>
    <tableColumn id="3" xr3:uid="{FA191619-4393-4AB3-A475-F1CFB18FBFAD}" name="Diagnosis / Target Group"/>
    <tableColumn id="4" xr3:uid="{0DDE27D7-1B9B-4962-ABEE-70F25ADEA78E}" name="Treatment options"/>
    <tableColumn id="5" xr3:uid="{0766634A-3F86-434E-A411-18AB705A3FF3}" name="Post-treatment severity measure"/>
    <tableColumn id="6" xr3:uid="{64321D5F-9077-4744-974B-7372092EAD76}" name="Type of feature selection approach" dataDxfId="20" totalsRowDxfId="3"/>
    <tableColumn id="7" xr3:uid="{E33915D8-CFE2-436F-A9BF-5D9E5BA5CB37}" name="Type of outcome prediction approach"/>
    <tableColumn id="8" xr3:uid="{C8F11DA9-E46B-4A3C-A2EA-43C623B0E195}" name="CV scheme"/>
    <tableColumn id="9" xr3:uid="{AF59ABE1-EFC9-4F1A-A96D-4DFB71EE9CC3}" name="Most relevant predictors"/>
    <tableColumn id="10" xr3:uid="{535BD486-F558-40E0-9FB2-CFDFDB9AB6B9}" name="Mean absolute PAI" dataDxfId="19" totalsRowDxfId="2"/>
    <tableColumn id="11" xr3:uid="{ADAFFF80-3039-44A0-8021-B6FB044E14E3}" name="Mean diff in post-treatment severity (optimal vs. non-optimal)" dataDxfId="18" totalsRowDxfId="1"/>
    <tableColumn id="12" xr3:uid="{D713BB7A-0E11-4EBC-8332-F9F20E34689C}" name="Cohen's d for optimal vs non-optimal" dataDxfId="17" totalsRowDxfId="0"/>
    <tableColumn id="13" xr3:uid="{2B04E87D-4E65-41C0-AA5C-551C4AA30D44}" name="Commen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27" totalsRowCount="1" headerRowDxfId="16" dataDxfId="15">
  <autoFilter ref="A1:J26" xr:uid="{00000000-0009-0000-0100-000001000000}"/>
  <tableColumns count="10">
    <tableColumn id="1" xr3:uid="{00000000-0010-0000-0000-000001000000}" name="First Author, Year" dataDxfId="14"/>
    <tableColumn id="8" xr3:uid="{00000000-0010-0000-0000-000008000000}" name="Mean absolute PAI" dataDxfId="13"/>
    <tableColumn id="9" xr3:uid="{00000000-0010-0000-0000-000009000000}" name="Mean diff in post-treatment severity (optimal vs. non-optimal)" dataDxfId="12"/>
    <tableColumn id="13" xr3:uid="{00000000-0010-0000-0000-00000D000000}" name="Cohen's d for optimal vs non-optimal" totalsRowFunction="average" dataDxfId="11"/>
    <tableColumn id="2" xr3:uid="{B352E868-CEC6-434E-B11D-83740571B00E}" name="Cohen´s d significant?"/>
    <tableColumn id="16" xr3:uid="{00000000-0010-0000-0000-000010000000}" name="Subsample: definition" dataDxfId="10"/>
    <tableColumn id="17" xr3:uid="{00000000-0010-0000-0000-000011000000}" name="Subsample: Mean absolute PAI " dataDxfId="9"/>
    <tableColumn id="18" xr3:uid="{00000000-0010-0000-0000-000012000000}" name="Subsample:Mean diff in post-treatment severity between optimal vs. non-optimal2" dataDxfId="8"/>
    <tableColumn id="19" xr3:uid="{00000000-0010-0000-0000-000013000000}" name="Subsample: Cohen's d for optimal vs non-optimal" dataDxfId="7"/>
    <tableColumn id="3" xr3:uid="{F54836A1-CCDD-44DD-97EE-114310B8C16C}" name="Subsample: Cohen´s d significant?" dataDxfId="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87E5A3-67DC-4346-AFF2-63EF760CB90D}" name="Tabelle2" displayName="Tabelle2" ref="A1:I4" totalsRowShown="0">
  <autoFilter ref="A1:I4" xr:uid="{4887E5A3-67DC-4346-AFF2-63EF760CB90D}"/>
  <tableColumns count="9">
    <tableColumn id="1" xr3:uid="{DB374AE6-D1A9-4866-A600-2508D7CF8601}" name="Study" dataDxfId="5"/>
    <tableColumn id="2" xr3:uid="{45CB4E32-4B95-4664-ACBD-4FE904FAF87A}" name="mean_optimal"/>
    <tableColumn id="3" xr3:uid="{8998A52E-BF7E-4A7B-8E14-8872430EA111}" name="SD_optimal"/>
    <tableColumn id="4" xr3:uid="{7768716D-6E16-47FA-B193-A1C2FC88D988}" name="mean_nonoptimal"/>
    <tableColumn id="5" xr3:uid="{09D53560-0C48-49FC-9FD3-30819029BD7C}" name="SD_nonoptimal"/>
    <tableColumn id="8" xr3:uid="{355FF84D-EE36-42D9-90C9-8296C83EDB39}" name="Difference_means">
      <calculatedColumnFormula>Tabelle2[[#This Row],[mean_nonoptimal]]-Tabelle2[[#This Row],[mean_optimal]]</calculatedColumnFormula>
    </tableColumn>
    <tableColumn id="7" xr3:uid="{29CFBB65-1916-4045-8A23-87704C7C9E58}" name="Pooled SD">
      <calculatedColumnFormula xml:space="preserve"> SQRT((Tabelle2[[#This Row],[SD_optimal]]^2+Tabelle2[[#This Row],[SD_nonoptimal]]^2)/2)</calculatedColumnFormula>
    </tableColumn>
    <tableColumn id="6" xr3:uid="{13D2015A-3158-43F8-9845-88E0A358319F}" name="Cohen´s d" dataDxfId="4">
      <calculatedColumnFormula>ROUND(Tabelle2[[#This Row],[Difference_means]]/Tabelle2[[#This Row],[Pooled SD]],2)</calculatedColumnFormula>
    </tableColumn>
    <tableColumn id="9" xr3:uid="{A65AA7CA-4450-4870-9557-705489AA9375}" name="Assumptions"/>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6865-404A-4994-BBC5-FA512A75A132}">
  <dimension ref="A1:M36"/>
  <sheetViews>
    <sheetView topLeftCell="A24" zoomScale="50" zoomScaleNormal="50" workbookViewId="0">
      <selection activeCell="E24" sqref="E24"/>
    </sheetView>
  </sheetViews>
  <sheetFormatPr baseColWidth="10" defaultRowHeight="14.5" x14ac:dyDescent="0.35"/>
  <cols>
    <col min="1" max="1" width="30" customWidth="1"/>
    <col min="2" max="2" width="12" customWidth="1"/>
    <col min="3" max="3" width="23.453125" customWidth="1"/>
    <col min="4" max="4" width="36" customWidth="1"/>
    <col min="5" max="5" width="33.54296875" customWidth="1"/>
    <col min="6" max="6" width="43.453125" customWidth="1"/>
    <col min="7" max="7" width="46.453125" customWidth="1"/>
    <col min="8" max="8" width="16.1796875" customWidth="1"/>
    <col min="9" max="9" width="49.1796875" customWidth="1"/>
    <col min="10" max="10" width="25.453125" style="13" customWidth="1"/>
    <col min="11" max="11" width="48.54296875" style="13" customWidth="1"/>
    <col min="12" max="12" width="46.1796875" style="13" customWidth="1"/>
    <col min="13" max="13" width="15.54296875" customWidth="1"/>
  </cols>
  <sheetData>
    <row r="1" spans="1:13" ht="70" customHeight="1" x14ac:dyDescent="0.35">
      <c r="A1" s="7" t="s">
        <v>49</v>
      </c>
      <c r="B1" s="7" t="s">
        <v>77</v>
      </c>
      <c r="C1" s="7" t="s">
        <v>196</v>
      </c>
      <c r="D1" s="7" t="s">
        <v>78</v>
      </c>
      <c r="E1" s="7" t="s">
        <v>79</v>
      </c>
      <c r="F1" s="7" t="s">
        <v>80</v>
      </c>
      <c r="G1" s="7" t="s">
        <v>81</v>
      </c>
      <c r="H1" s="7" t="s">
        <v>13</v>
      </c>
      <c r="I1" s="7" t="s">
        <v>82</v>
      </c>
      <c r="J1" s="11" t="s">
        <v>122</v>
      </c>
      <c r="K1" s="11" t="s">
        <v>119</v>
      </c>
      <c r="L1" s="11" t="s">
        <v>93</v>
      </c>
      <c r="M1" s="19" t="s">
        <v>126</v>
      </c>
    </row>
    <row r="2" spans="1:13" x14ac:dyDescent="0.35">
      <c r="A2" t="s">
        <v>130</v>
      </c>
      <c r="B2">
        <v>996</v>
      </c>
      <c r="C2" t="s">
        <v>138</v>
      </c>
      <c r="D2" t="s">
        <v>163</v>
      </c>
      <c r="E2" t="s">
        <v>131</v>
      </c>
      <c r="F2" s="22" t="s">
        <v>185</v>
      </c>
      <c r="G2" s="23" t="s">
        <v>133</v>
      </c>
      <c r="H2" t="s">
        <v>30</v>
      </c>
      <c r="I2" t="s">
        <v>134</v>
      </c>
      <c r="J2" s="13" t="s">
        <v>135</v>
      </c>
      <c r="K2" s="13" t="s">
        <v>136</v>
      </c>
      <c r="L2" s="13" t="s">
        <v>70</v>
      </c>
    </row>
    <row r="3" spans="1:13" ht="80.25" customHeight="1" x14ac:dyDescent="0.35">
      <c r="A3" t="s">
        <v>137</v>
      </c>
      <c r="B3">
        <v>105</v>
      </c>
      <c r="C3" t="s">
        <v>140</v>
      </c>
      <c r="D3" t="s">
        <v>139</v>
      </c>
      <c r="E3" s="23" t="s">
        <v>141</v>
      </c>
      <c r="F3" s="20" t="s">
        <v>166</v>
      </c>
      <c r="G3" t="s">
        <v>40</v>
      </c>
      <c r="H3" s="23" t="s">
        <v>142</v>
      </c>
      <c r="I3" s="20" t="s">
        <v>164</v>
      </c>
      <c r="J3" s="13" t="s">
        <v>70</v>
      </c>
      <c r="K3" s="13" t="s">
        <v>143</v>
      </c>
      <c r="L3" s="13" t="s">
        <v>144</v>
      </c>
    </row>
    <row r="4" spans="1:13" ht="159" customHeight="1" x14ac:dyDescent="0.35">
      <c r="A4" s="6" t="s">
        <v>50</v>
      </c>
      <c r="B4" s="6">
        <v>200</v>
      </c>
      <c r="C4" s="6" t="s">
        <v>0</v>
      </c>
      <c r="D4" s="6" t="s">
        <v>15</v>
      </c>
      <c r="E4" s="6" t="s">
        <v>18</v>
      </c>
      <c r="F4" s="10" t="s">
        <v>19</v>
      </c>
      <c r="G4" s="6" t="s">
        <v>40</v>
      </c>
      <c r="H4" s="6" t="s">
        <v>20</v>
      </c>
      <c r="I4" s="10" t="s">
        <v>106</v>
      </c>
      <c r="J4" s="12" t="s">
        <v>70</v>
      </c>
      <c r="K4" s="12" t="s">
        <v>96</v>
      </c>
      <c r="L4" s="17" t="s">
        <v>191</v>
      </c>
    </row>
    <row r="5" spans="1:13" ht="52.5" customHeight="1" x14ac:dyDescent="0.35">
      <c r="A5" t="s">
        <v>51</v>
      </c>
      <c r="B5">
        <v>167</v>
      </c>
      <c r="C5" t="s">
        <v>0</v>
      </c>
      <c r="D5" t="s">
        <v>1</v>
      </c>
      <c r="E5" t="s">
        <v>23</v>
      </c>
      <c r="F5" s="9" t="s">
        <v>24</v>
      </c>
      <c r="G5" t="s">
        <v>40</v>
      </c>
      <c r="H5" t="s">
        <v>92</v>
      </c>
      <c r="I5" t="s">
        <v>107</v>
      </c>
      <c r="J5" s="13" t="s">
        <v>70</v>
      </c>
      <c r="K5" s="13">
        <v>1.6</v>
      </c>
      <c r="L5" s="13" t="s">
        <v>192</v>
      </c>
    </row>
    <row r="6" spans="1:13" x14ac:dyDescent="0.35">
      <c r="A6" s="6" t="s">
        <v>52</v>
      </c>
      <c r="B6" s="6">
        <v>225</v>
      </c>
      <c r="C6" s="6" t="s">
        <v>2</v>
      </c>
      <c r="D6" s="6" t="s">
        <v>3</v>
      </c>
      <c r="E6" s="6" t="s">
        <v>26</v>
      </c>
      <c r="F6" s="10" t="s">
        <v>28</v>
      </c>
      <c r="G6" s="6" t="s">
        <v>40</v>
      </c>
      <c r="H6" s="6" t="s">
        <v>27</v>
      </c>
      <c r="I6" s="6" t="s">
        <v>108</v>
      </c>
      <c r="J6" s="12" t="s">
        <v>100</v>
      </c>
      <c r="K6" s="12">
        <v>3.03</v>
      </c>
      <c r="L6" s="12" t="s">
        <v>193</v>
      </c>
    </row>
    <row r="7" spans="1:13" x14ac:dyDescent="0.35">
      <c r="A7" t="s">
        <v>53</v>
      </c>
      <c r="B7">
        <v>154</v>
      </c>
      <c r="C7" t="s">
        <v>0</v>
      </c>
      <c r="D7" t="s">
        <v>16</v>
      </c>
      <c r="E7" t="s">
        <v>31</v>
      </c>
      <c r="F7" s="18" t="s">
        <v>46</v>
      </c>
      <c r="G7" t="s">
        <v>32</v>
      </c>
      <c r="H7" t="s">
        <v>27</v>
      </c>
      <c r="I7" t="s">
        <v>109</v>
      </c>
      <c r="J7" s="13" t="s">
        <v>195</v>
      </c>
      <c r="K7" s="13">
        <v>1.78</v>
      </c>
      <c r="L7" s="13" t="s">
        <v>101</v>
      </c>
    </row>
    <row r="8" spans="1:13" x14ac:dyDescent="0.35">
      <c r="A8" s="6" t="s">
        <v>54</v>
      </c>
      <c r="B8" s="6">
        <v>123</v>
      </c>
      <c r="C8" s="6" t="s">
        <v>0</v>
      </c>
      <c r="D8" s="6" t="s">
        <v>4</v>
      </c>
      <c r="E8" s="6" t="s">
        <v>18</v>
      </c>
      <c r="F8" s="10" t="s">
        <v>34</v>
      </c>
      <c r="G8" s="6" t="s">
        <v>40</v>
      </c>
      <c r="H8" s="6" t="s">
        <v>27</v>
      </c>
      <c r="I8" s="6" t="s">
        <v>110</v>
      </c>
      <c r="J8" s="12" t="s">
        <v>70</v>
      </c>
      <c r="K8" s="12">
        <v>1.35</v>
      </c>
      <c r="L8" s="12" t="s">
        <v>70</v>
      </c>
    </row>
    <row r="9" spans="1:13" x14ac:dyDescent="0.35">
      <c r="A9" t="s">
        <v>55</v>
      </c>
      <c r="B9">
        <v>245</v>
      </c>
      <c r="C9" t="s">
        <v>0</v>
      </c>
      <c r="D9" t="s">
        <v>5</v>
      </c>
      <c r="E9" t="s">
        <v>26</v>
      </c>
      <c r="F9" s="9" t="s">
        <v>34</v>
      </c>
      <c r="G9" t="s">
        <v>40</v>
      </c>
      <c r="H9" t="s">
        <v>27</v>
      </c>
      <c r="I9" t="s">
        <v>111</v>
      </c>
      <c r="J9" s="13" t="s">
        <v>70</v>
      </c>
      <c r="K9" s="13">
        <v>2.33</v>
      </c>
      <c r="L9" s="13" t="s">
        <v>70</v>
      </c>
    </row>
    <row r="10" spans="1:13" ht="43.5" x14ac:dyDescent="0.35">
      <c r="A10" t="s">
        <v>145</v>
      </c>
      <c r="B10" s="23">
        <v>110</v>
      </c>
      <c r="C10" s="23" t="s">
        <v>146</v>
      </c>
      <c r="D10" s="23" t="s">
        <v>186</v>
      </c>
      <c r="E10" t="s">
        <v>147</v>
      </c>
      <c r="F10" s="9" t="s">
        <v>169</v>
      </c>
      <c r="G10" t="s">
        <v>133</v>
      </c>
      <c r="H10" t="s">
        <v>132</v>
      </c>
      <c r="I10" s="22" t="s">
        <v>187</v>
      </c>
      <c r="J10" s="24" t="s">
        <v>70</v>
      </c>
      <c r="K10" s="24" t="s">
        <v>70</v>
      </c>
      <c r="L10" s="25" t="s">
        <v>188</v>
      </c>
    </row>
    <row r="11" spans="1:13" x14ac:dyDescent="0.35">
      <c r="A11" t="s">
        <v>175</v>
      </c>
      <c r="B11" s="23">
        <v>747</v>
      </c>
      <c r="C11" s="23" t="s">
        <v>148</v>
      </c>
      <c r="D11" t="s">
        <v>149</v>
      </c>
      <c r="E11" t="s">
        <v>150</v>
      </c>
      <c r="F11" s="9" t="s">
        <v>156</v>
      </c>
      <c r="G11" t="s">
        <v>40</v>
      </c>
      <c r="H11" t="s">
        <v>27</v>
      </c>
      <c r="I11" t="s">
        <v>173</v>
      </c>
      <c r="J11" s="24" t="s">
        <v>151</v>
      </c>
      <c r="K11" s="24" t="s">
        <v>152</v>
      </c>
      <c r="L11" s="25" t="s">
        <v>174</v>
      </c>
    </row>
    <row r="12" spans="1:13" ht="43.5" x14ac:dyDescent="0.35">
      <c r="A12" s="6" t="s">
        <v>75</v>
      </c>
      <c r="B12" s="6">
        <v>149</v>
      </c>
      <c r="C12" s="6" t="s">
        <v>2</v>
      </c>
      <c r="D12" s="6" t="s">
        <v>6</v>
      </c>
      <c r="E12" s="8" t="s">
        <v>74</v>
      </c>
      <c r="F12" s="10" t="s">
        <v>35</v>
      </c>
      <c r="G12" s="6" t="s">
        <v>40</v>
      </c>
      <c r="H12" s="6" t="s">
        <v>27</v>
      </c>
      <c r="I12" s="6" t="s">
        <v>112</v>
      </c>
      <c r="J12" s="12" t="s">
        <v>70</v>
      </c>
      <c r="K12" s="14" t="s">
        <v>95</v>
      </c>
      <c r="L12" s="14" t="s">
        <v>194</v>
      </c>
    </row>
    <row r="13" spans="1:13" ht="29" x14ac:dyDescent="0.35">
      <c r="A13" s="6" t="s">
        <v>56</v>
      </c>
      <c r="B13" s="6">
        <v>134</v>
      </c>
      <c r="C13" s="6" t="s">
        <v>0</v>
      </c>
      <c r="D13" s="6" t="s">
        <v>7</v>
      </c>
      <c r="E13" s="6" t="s">
        <v>18</v>
      </c>
      <c r="F13" s="10" t="s">
        <v>104</v>
      </c>
      <c r="G13" s="6" t="s">
        <v>40</v>
      </c>
      <c r="H13" s="6" t="s">
        <v>27</v>
      </c>
      <c r="I13" s="6" t="s">
        <v>113</v>
      </c>
      <c r="J13" s="12">
        <v>8.9</v>
      </c>
      <c r="K13" s="12">
        <v>6</v>
      </c>
      <c r="L13" s="12" t="s">
        <v>190</v>
      </c>
    </row>
    <row r="14" spans="1:13" ht="43.5" x14ac:dyDescent="0.35">
      <c r="A14" t="s">
        <v>160</v>
      </c>
      <c r="B14" s="23">
        <v>156</v>
      </c>
      <c r="C14" s="23" t="s">
        <v>153</v>
      </c>
      <c r="D14" t="s">
        <v>154</v>
      </c>
      <c r="E14" t="s">
        <v>155</v>
      </c>
      <c r="F14" s="9" t="s">
        <v>157</v>
      </c>
      <c r="G14" t="s">
        <v>40</v>
      </c>
      <c r="H14" t="s">
        <v>158</v>
      </c>
      <c r="I14" t="s">
        <v>159</v>
      </c>
      <c r="J14" s="24" t="s">
        <v>70</v>
      </c>
      <c r="K14" s="25" t="s">
        <v>70</v>
      </c>
      <c r="L14" s="25" t="s">
        <v>189</v>
      </c>
    </row>
    <row r="15" spans="1:13" ht="43.5" x14ac:dyDescent="0.35">
      <c r="A15" t="s">
        <v>57</v>
      </c>
      <c r="B15">
        <v>262</v>
      </c>
      <c r="C15" t="s">
        <v>8</v>
      </c>
      <c r="D15" t="s">
        <v>9</v>
      </c>
      <c r="E15" t="s">
        <v>36</v>
      </c>
      <c r="F15" s="9" t="s">
        <v>48</v>
      </c>
      <c r="G15" t="s">
        <v>40</v>
      </c>
      <c r="H15" t="s">
        <v>20</v>
      </c>
      <c r="I15" t="s">
        <v>114</v>
      </c>
      <c r="J15" s="13">
        <v>0.99</v>
      </c>
      <c r="K15" s="13">
        <v>1.19</v>
      </c>
      <c r="L15" s="13" t="s">
        <v>70</v>
      </c>
    </row>
    <row r="16" spans="1:13" ht="29" x14ac:dyDescent="0.35">
      <c r="A16" s="6" t="s">
        <v>58</v>
      </c>
      <c r="B16" s="6">
        <v>128</v>
      </c>
      <c r="C16" s="6" t="s">
        <v>0</v>
      </c>
      <c r="D16" s="6" t="s">
        <v>17</v>
      </c>
      <c r="E16" s="6" t="s">
        <v>18</v>
      </c>
      <c r="F16" s="10" t="s">
        <v>37</v>
      </c>
      <c r="G16" s="6" t="s">
        <v>40</v>
      </c>
      <c r="H16" s="6" t="s">
        <v>38</v>
      </c>
      <c r="I16" s="6" t="s">
        <v>115</v>
      </c>
      <c r="J16" s="12" t="s">
        <v>70</v>
      </c>
      <c r="K16" s="12" t="s">
        <v>98</v>
      </c>
      <c r="L16" s="12" t="s">
        <v>99</v>
      </c>
      <c r="M16" s="12" t="s">
        <v>123</v>
      </c>
    </row>
    <row r="17" spans="1:13" ht="43.5" x14ac:dyDescent="0.35">
      <c r="A17" t="s">
        <v>59</v>
      </c>
      <c r="B17">
        <v>1379</v>
      </c>
      <c r="C17" t="s">
        <v>10</v>
      </c>
      <c r="D17" t="s">
        <v>105</v>
      </c>
      <c r="E17" t="s">
        <v>47</v>
      </c>
      <c r="F17" s="9" t="s">
        <v>19</v>
      </c>
      <c r="G17" t="s">
        <v>40</v>
      </c>
      <c r="H17" t="s">
        <v>30</v>
      </c>
      <c r="I17" t="s">
        <v>116</v>
      </c>
      <c r="J17" s="13" t="s">
        <v>70</v>
      </c>
      <c r="K17" s="13" t="s">
        <v>127</v>
      </c>
      <c r="L17" s="13" t="s">
        <v>125</v>
      </c>
      <c r="M17" s="12" t="s">
        <v>124</v>
      </c>
    </row>
    <row r="18" spans="1:13" ht="43.5" x14ac:dyDescent="0.35">
      <c r="A18" s="6" t="s">
        <v>60</v>
      </c>
      <c r="B18" s="6">
        <v>203</v>
      </c>
      <c r="C18" s="6" t="s">
        <v>11</v>
      </c>
      <c r="D18" s="6" t="s">
        <v>12</v>
      </c>
      <c r="E18" s="6" t="s">
        <v>43</v>
      </c>
      <c r="F18" s="10" t="s">
        <v>42</v>
      </c>
      <c r="G18" s="6" t="s">
        <v>44</v>
      </c>
      <c r="H18" s="6" t="s">
        <v>27</v>
      </c>
      <c r="I18" s="6" t="s">
        <v>45</v>
      </c>
      <c r="J18" s="12">
        <v>5</v>
      </c>
      <c r="K18" s="12" t="s">
        <v>97</v>
      </c>
      <c r="L18" s="12" t="s">
        <v>102</v>
      </c>
    </row>
    <row r="19" spans="1:13" ht="72" customHeight="1" x14ac:dyDescent="0.35">
      <c r="A19" t="s">
        <v>64</v>
      </c>
      <c r="B19" t="s">
        <v>76</v>
      </c>
      <c r="C19" t="s">
        <v>0</v>
      </c>
      <c r="D19" t="s">
        <v>7</v>
      </c>
      <c r="E19" t="s">
        <v>18</v>
      </c>
      <c r="F19" s="9" t="s">
        <v>19</v>
      </c>
      <c r="G19" t="s">
        <v>29</v>
      </c>
      <c r="H19" t="s">
        <v>71</v>
      </c>
      <c r="I19" t="s">
        <v>117</v>
      </c>
      <c r="J19" s="13" t="s">
        <v>70</v>
      </c>
      <c r="K19" s="15" t="s">
        <v>73</v>
      </c>
      <c r="L19" s="15" t="s">
        <v>72</v>
      </c>
    </row>
    <row r="20" spans="1:13" ht="87" x14ac:dyDescent="0.35">
      <c r="A20" t="s">
        <v>61</v>
      </c>
      <c r="B20">
        <v>216</v>
      </c>
      <c r="C20" t="s">
        <v>0</v>
      </c>
      <c r="D20" t="s">
        <v>14</v>
      </c>
      <c r="E20" t="s">
        <v>31</v>
      </c>
      <c r="F20" s="9" t="s">
        <v>24</v>
      </c>
      <c r="G20" t="s">
        <v>44</v>
      </c>
      <c r="H20" t="s">
        <v>92</v>
      </c>
      <c r="I20" t="s">
        <v>118</v>
      </c>
      <c r="J20" s="16">
        <v>3.4</v>
      </c>
      <c r="K20" s="16">
        <v>1.99</v>
      </c>
      <c r="L20" s="16" t="s">
        <v>103</v>
      </c>
    </row>
    <row r="21" spans="1:13" x14ac:dyDescent="0.35">
      <c r="B21">
        <f>SUBTOTAL(109,Tabelle3[Sample size])</f>
        <v>5699</v>
      </c>
      <c r="F21" s="9"/>
      <c r="J21" s="28"/>
      <c r="K21" s="28"/>
      <c r="L21" s="28"/>
    </row>
    <row r="22" spans="1:13" x14ac:dyDescent="0.35">
      <c r="F22" s="9"/>
      <c r="L22" s="15"/>
    </row>
    <row r="23" spans="1:13" ht="6.5" customHeight="1" x14ac:dyDescent="0.35"/>
    <row r="24" spans="1:13" ht="409.5" x14ac:dyDescent="0.35">
      <c r="C24" s="9" t="s">
        <v>167</v>
      </c>
      <c r="D24" s="9" t="s">
        <v>197</v>
      </c>
      <c r="E24" s="9" t="s">
        <v>168</v>
      </c>
      <c r="F24" t="s">
        <v>22</v>
      </c>
      <c r="I24" s="9" t="s">
        <v>165</v>
      </c>
      <c r="K24" s="13" t="s">
        <v>129</v>
      </c>
    </row>
    <row r="25" spans="1:13" x14ac:dyDescent="0.35">
      <c r="E25" s="2"/>
      <c r="F25" t="s">
        <v>22</v>
      </c>
    </row>
    <row r="29" spans="1:13" x14ac:dyDescent="0.35">
      <c r="H29" t="s">
        <v>22</v>
      </c>
    </row>
    <row r="31" spans="1:13" x14ac:dyDescent="0.35">
      <c r="E31" s="2"/>
      <c r="H31" t="s">
        <v>22</v>
      </c>
    </row>
    <row r="34" spans="5:7" x14ac:dyDescent="0.35">
      <c r="E34" t="s">
        <v>22</v>
      </c>
    </row>
    <row r="36" spans="5:7" x14ac:dyDescent="0.35">
      <c r="G36" t="s">
        <v>22</v>
      </c>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4" zoomScale="70" zoomScaleNormal="70" workbookViewId="0">
      <selection activeCell="B14" sqref="B14"/>
    </sheetView>
  </sheetViews>
  <sheetFormatPr baseColWidth="10" defaultRowHeight="14.5" x14ac:dyDescent="0.35"/>
  <cols>
    <col min="1" max="1" width="37.7265625" customWidth="1"/>
    <col min="2" max="2" width="16.54296875" bestFit="1" customWidth="1"/>
    <col min="4" max="5" width="20.81640625" customWidth="1"/>
    <col min="8" max="8" width="10.81640625" customWidth="1"/>
    <col min="10" max="10" width="13.7265625" customWidth="1"/>
  </cols>
  <sheetData>
    <row r="1" spans="1:10" s="1" customFormat="1" ht="130.5" x14ac:dyDescent="0.35">
      <c r="A1" s="1" t="s">
        <v>49</v>
      </c>
      <c r="B1" s="3" t="s">
        <v>122</v>
      </c>
      <c r="C1" s="3" t="s">
        <v>119</v>
      </c>
      <c r="D1" s="3" t="s">
        <v>93</v>
      </c>
      <c r="E1" s="3" t="s">
        <v>178</v>
      </c>
      <c r="F1" s="3" t="s">
        <v>68</v>
      </c>
      <c r="G1" s="3" t="s">
        <v>128</v>
      </c>
      <c r="H1" s="3" t="s">
        <v>69</v>
      </c>
      <c r="I1" s="3" t="s">
        <v>94</v>
      </c>
      <c r="J1" s="1" t="s">
        <v>180</v>
      </c>
    </row>
    <row r="2" spans="1:10" x14ac:dyDescent="0.35">
      <c r="A2" s="23" t="s">
        <v>130</v>
      </c>
      <c r="B2" s="23">
        <v>0.16</v>
      </c>
      <c r="C2" s="23">
        <v>0.06</v>
      </c>
      <c r="D2" s="23" t="s">
        <v>70</v>
      </c>
      <c r="E2" s="23" t="s">
        <v>179</v>
      </c>
      <c r="F2" s="23" t="s">
        <v>70</v>
      </c>
      <c r="G2" s="23" t="s">
        <v>70</v>
      </c>
      <c r="H2" s="23" t="s">
        <v>70</v>
      </c>
      <c r="I2" s="23" t="s">
        <v>70</v>
      </c>
      <c r="J2" s="23" t="s">
        <v>70</v>
      </c>
    </row>
    <row r="3" spans="1:10" x14ac:dyDescent="0.35">
      <c r="A3" s="23" t="s">
        <v>137</v>
      </c>
      <c r="B3" s="23" t="s">
        <v>70</v>
      </c>
      <c r="C3" s="23">
        <v>3.1</v>
      </c>
      <c r="D3" s="23">
        <v>0.25</v>
      </c>
      <c r="E3" s="23" t="s">
        <v>179</v>
      </c>
      <c r="F3" s="23" t="s">
        <v>25</v>
      </c>
      <c r="G3" s="23" t="s">
        <v>70</v>
      </c>
      <c r="H3" s="26">
        <v>5.2</v>
      </c>
      <c r="I3" s="23">
        <v>0.41</v>
      </c>
      <c r="J3" s="23" t="s">
        <v>179</v>
      </c>
    </row>
    <row r="4" spans="1:10" x14ac:dyDescent="0.35">
      <c r="A4" t="s">
        <v>50</v>
      </c>
      <c r="B4" t="s">
        <v>70</v>
      </c>
      <c r="C4">
        <v>4.93</v>
      </c>
      <c r="D4" s="4">
        <v>0.37</v>
      </c>
      <c r="E4" s="4" t="s">
        <v>181</v>
      </c>
      <c r="F4" t="s">
        <v>21</v>
      </c>
      <c r="G4" t="s">
        <v>70</v>
      </c>
      <c r="H4" s="5">
        <v>9.0500000000000007</v>
      </c>
      <c r="I4">
        <v>0.66</v>
      </c>
      <c r="J4" t="s">
        <v>181</v>
      </c>
    </row>
    <row r="5" spans="1:10" x14ac:dyDescent="0.35">
      <c r="A5" t="s">
        <v>51</v>
      </c>
      <c r="B5" t="s">
        <v>70</v>
      </c>
      <c r="C5">
        <v>1.6</v>
      </c>
      <c r="D5">
        <v>0.21</v>
      </c>
      <c r="E5" t="s">
        <v>181</v>
      </c>
      <c r="F5" t="s">
        <v>25</v>
      </c>
      <c r="G5" t="s">
        <v>70</v>
      </c>
      <c r="H5" s="5">
        <v>2.6</v>
      </c>
      <c r="I5">
        <v>0.37</v>
      </c>
      <c r="J5" t="s">
        <v>181</v>
      </c>
    </row>
    <row r="6" spans="1:10" x14ac:dyDescent="0.35">
      <c r="A6" t="s">
        <v>52</v>
      </c>
      <c r="B6">
        <v>2.4900000000000002</v>
      </c>
      <c r="C6">
        <v>3.03</v>
      </c>
      <c r="D6">
        <v>0.4</v>
      </c>
      <c r="E6" t="s">
        <v>181</v>
      </c>
      <c r="F6" t="s">
        <v>70</v>
      </c>
      <c r="G6" t="s">
        <v>70</v>
      </c>
      <c r="H6" s="5" t="s">
        <v>70</v>
      </c>
      <c r="I6" t="s">
        <v>70</v>
      </c>
      <c r="J6" t="s">
        <v>70</v>
      </c>
    </row>
    <row r="7" spans="1:10" x14ac:dyDescent="0.35">
      <c r="A7" t="s">
        <v>53</v>
      </c>
      <c r="B7">
        <v>4.2</v>
      </c>
      <c r="C7">
        <v>1.78</v>
      </c>
      <c r="D7">
        <v>0.28000000000000003</v>
      </c>
      <c r="E7" t="s">
        <v>179</v>
      </c>
      <c r="F7" t="s">
        <v>33</v>
      </c>
      <c r="G7" t="s">
        <v>70</v>
      </c>
      <c r="H7" s="5">
        <v>3.58</v>
      </c>
      <c r="I7">
        <v>0.57999999999999996</v>
      </c>
      <c r="J7" t="s">
        <v>181</v>
      </c>
    </row>
    <row r="8" spans="1:10" x14ac:dyDescent="0.35">
      <c r="A8" t="s">
        <v>54</v>
      </c>
      <c r="B8" t="s">
        <v>70</v>
      </c>
      <c r="C8">
        <v>1.35</v>
      </c>
      <c r="D8" t="s">
        <v>70</v>
      </c>
      <c r="E8" t="s">
        <v>70</v>
      </c>
      <c r="F8" t="s">
        <v>70</v>
      </c>
      <c r="G8" t="s">
        <v>70</v>
      </c>
      <c r="H8" s="5" t="s">
        <v>70</v>
      </c>
      <c r="I8" t="s">
        <v>70</v>
      </c>
      <c r="J8" t="s">
        <v>70</v>
      </c>
    </row>
    <row r="9" spans="1:10" x14ac:dyDescent="0.35">
      <c r="A9" t="s">
        <v>55</v>
      </c>
      <c r="B9" t="s">
        <v>70</v>
      </c>
      <c r="C9">
        <v>2.33</v>
      </c>
      <c r="D9" t="s">
        <v>70</v>
      </c>
      <c r="E9" t="s">
        <v>70</v>
      </c>
      <c r="F9" t="s">
        <v>70</v>
      </c>
      <c r="G9" t="s">
        <v>70</v>
      </c>
      <c r="H9" s="5" t="s">
        <v>70</v>
      </c>
      <c r="I9" t="s">
        <v>70</v>
      </c>
      <c r="J9" t="s">
        <v>70</v>
      </c>
    </row>
    <row r="10" spans="1:10" x14ac:dyDescent="0.35">
      <c r="A10" s="23" t="s">
        <v>170</v>
      </c>
      <c r="B10" s="23" t="s">
        <v>70</v>
      </c>
      <c r="C10" s="23" t="s">
        <v>70</v>
      </c>
      <c r="D10" s="23">
        <v>0.35</v>
      </c>
      <c r="E10" s="23" t="s">
        <v>179</v>
      </c>
      <c r="F10" s="23" t="s">
        <v>70</v>
      </c>
      <c r="G10" s="23" t="s">
        <v>70</v>
      </c>
      <c r="H10" s="23" t="s">
        <v>70</v>
      </c>
      <c r="I10" s="23" t="s">
        <v>70</v>
      </c>
      <c r="J10" s="23" t="s">
        <v>70</v>
      </c>
    </row>
    <row r="11" spans="1:10" x14ac:dyDescent="0.35">
      <c r="A11" s="23" t="s">
        <v>171</v>
      </c>
      <c r="B11" s="23" t="s">
        <v>70</v>
      </c>
      <c r="C11" s="23" t="s">
        <v>70</v>
      </c>
      <c r="D11" s="23">
        <v>0.54</v>
      </c>
      <c r="E11" s="23" t="s">
        <v>181</v>
      </c>
      <c r="F11" s="23" t="s">
        <v>172</v>
      </c>
      <c r="G11" s="23" t="s">
        <v>70</v>
      </c>
      <c r="H11" s="23" t="s">
        <v>70</v>
      </c>
      <c r="I11" s="23">
        <v>1.17</v>
      </c>
      <c r="J11" s="23" t="s">
        <v>181</v>
      </c>
    </row>
    <row r="12" spans="1:10" x14ac:dyDescent="0.35">
      <c r="A12" s="23" t="s">
        <v>175</v>
      </c>
      <c r="B12" s="23" t="s">
        <v>176</v>
      </c>
      <c r="C12" s="24" t="s">
        <v>177</v>
      </c>
      <c r="D12" s="27">
        <v>0.13</v>
      </c>
      <c r="E12" s="25" t="s">
        <v>179</v>
      </c>
      <c r="F12" s="23" t="s">
        <v>182</v>
      </c>
      <c r="G12" s="23" t="s">
        <v>70</v>
      </c>
      <c r="H12" s="23">
        <v>5.53</v>
      </c>
      <c r="I12" s="23">
        <v>0.33</v>
      </c>
      <c r="J12" s="23" t="s">
        <v>181</v>
      </c>
    </row>
    <row r="13" spans="1:10" x14ac:dyDescent="0.35">
      <c r="A13" t="s">
        <v>62</v>
      </c>
      <c r="B13" t="s">
        <v>70</v>
      </c>
      <c r="C13">
        <v>4.0199999999999996</v>
      </c>
      <c r="D13">
        <v>0.55000000000000004</v>
      </c>
      <c r="E13" t="s">
        <v>181</v>
      </c>
      <c r="F13" t="s">
        <v>70</v>
      </c>
      <c r="G13" t="s">
        <v>70</v>
      </c>
      <c r="H13" s="5" t="s">
        <v>70</v>
      </c>
      <c r="I13" t="s">
        <v>70</v>
      </c>
      <c r="J13" t="s">
        <v>70</v>
      </c>
    </row>
    <row r="14" spans="1:10" x14ac:dyDescent="0.35">
      <c r="A14" t="s">
        <v>63</v>
      </c>
      <c r="B14" t="s">
        <v>70</v>
      </c>
      <c r="C14">
        <v>4.6900000000000004</v>
      </c>
      <c r="D14">
        <v>0.47</v>
      </c>
      <c r="E14" t="s">
        <v>181</v>
      </c>
      <c r="F14" t="s">
        <v>70</v>
      </c>
      <c r="G14" t="s">
        <v>70</v>
      </c>
      <c r="H14" s="5" t="s">
        <v>70</v>
      </c>
      <c r="I14" t="s">
        <v>70</v>
      </c>
      <c r="J14" t="s">
        <v>70</v>
      </c>
    </row>
    <row r="15" spans="1:10" x14ac:dyDescent="0.35">
      <c r="A15" t="s">
        <v>56</v>
      </c>
      <c r="B15">
        <v>8.9</v>
      </c>
      <c r="C15">
        <v>6</v>
      </c>
      <c r="D15">
        <v>0.51</v>
      </c>
      <c r="E15" t="s">
        <v>70</v>
      </c>
      <c r="F15" t="s">
        <v>70</v>
      </c>
      <c r="G15" t="s">
        <v>70</v>
      </c>
      <c r="H15" s="5" t="s">
        <v>70</v>
      </c>
      <c r="I15" t="s">
        <v>70</v>
      </c>
      <c r="J15" t="s">
        <v>70</v>
      </c>
    </row>
    <row r="16" spans="1:10" x14ac:dyDescent="0.35">
      <c r="A16" s="23" t="s">
        <v>161</v>
      </c>
      <c r="B16" s="23" t="s">
        <v>70</v>
      </c>
      <c r="C16" s="23" t="s">
        <v>70</v>
      </c>
      <c r="D16" s="23">
        <v>0.36</v>
      </c>
      <c r="E16" s="23" t="s">
        <v>181</v>
      </c>
      <c r="F16" s="23" t="s">
        <v>25</v>
      </c>
      <c r="G16" s="23" t="s">
        <v>70</v>
      </c>
      <c r="H16" s="26" t="s">
        <v>70</v>
      </c>
      <c r="I16" s="23">
        <v>0.61</v>
      </c>
      <c r="J16" s="23" t="s">
        <v>181</v>
      </c>
    </row>
    <row r="17" spans="1:10" x14ac:dyDescent="0.35">
      <c r="A17" s="23" t="s">
        <v>162</v>
      </c>
      <c r="B17" s="23" t="s">
        <v>70</v>
      </c>
      <c r="C17" s="23" t="s">
        <v>70</v>
      </c>
      <c r="D17" s="23">
        <v>0.22</v>
      </c>
      <c r="E17" s="23" t="s">
        <v>179</v>
      </c>
      <c r="F17" s="23" t="s">
        <v>25</v>
      </c>
      <c r="G17" s="23" t="s">
        <v>70</v>
      </c>
      <c r="H17" s="26" t="s">
        <v>70</v>
      </c>
      <c r="I17" s="23">
        <v>0.46</v>
      </c>
      <c r="J17" s="23" t="s">
        <v>181</v>
      </c>
    </row>
    <row r="18" spans="1:10" x14ac:dyDescent="0.35">
      <c r="A18" t="s">
        <v>57</v>
      </c>
      <c r="B18">
        <v>0.99</v>
      </c>
      <c r="C18">
        <v>1.19</v>
      </c>
      <c r="D18" t="s">
        <v>70</v>
      </c>
      <c r="E18" t="s">
        <v>70</v>
      </c>
      <c r="F18" t="s">
        <v>70</v>
      </c>
      <c r="G18" t="s">
        <v>70</v>
      </c>
      <c r="H18" s="5" t="s">
        <v>70</v>
      </c>
      <c r="I18" t="s">
        <v>70</v>
      </c>
      <c r="J18" t="s">
        <v>70</v>
      </c>
    </row>
    <row r="19" spans="1:10" x14ac:dyDescent="0.35">
      <c r="A19" t="s">
        <v>58</v>
      </c>
      <c r="B19" t="s">
        <v>70</v>
      </c>
      <c r="C19">
        <v>2.2999999999999998</v>
      </c>
      <c r="D19">
        <v>0.24</v>
      </c>
      <c r="E19" t="s">
        <v>183</v>
      </c>
      <c r="F19" t="s">
        <v>39</v>
      </c>
      <c r="G19" t="s">
        <v>70</v>
      </c>
      <c r="H19" s="5">
        <v>6.13</v>
      </c>
      <c r="I19">
        <v>0.65</v>
      </c>
      <c r="J19" t="s">
        <v>184</v>
      </c>
    </row>
    <row r="20" spans="1:10" x14ac:dyDescent="0.35">
      <c r="A20" t="s">
        <v>59</v>
      </c>
      <c r="B20" t="s">
        <v>70</v>
      </c>
      <c r="C20" s="21">
        <v>3.5999999999999997E-2</v>
      </c>
      <c r="D20">
        <v>0.09</v>
      </c>
      <c r="E20" t="s">
        <v>179</v>
      </c>
      <c r="F20" t="s">
        <v>41</v>
      </c>
      <c r="G20" t="s">
        <v>70</v>
      </c>
      <c r="H20" s="21">
        <v>0.14199999999999999</v>
      </c>
      <c r="I20">
        <v>0.33</v>
      </c>
      <c r="J20" t="s">
        <v>181</v>
      </c>
    </row>
    <row r="21" spans="1:10" x14ac:dyDescent="0.35">
      <c r="A21" t="s">
        <v>60</v>
      </c>
      <c r="B21">
        <v>5</v>
      </c>
      <c r="C21">
        <v>4.1100000000000003</v>
      </c>
      <c r="D21">
        <v>0.27800000000000002</v>
      </c>
      <c r="E21" t="s">
        <v>184</v>
      </c>
      <c r="F21" t="s">
        <v>70</v>
      </c>
      <c r="G21" t="s">
        <v>70</v>
      </c>
      <c r="H21" s="5" t="s">
        <v>70</v>
      </c>
      <c r="I21" t="s">
        <v>70</v>
      </c>
      <c r="J21" t="s">
        <v>70</v>
      </c>
    </row>
    <row r="22" spans="1:10" x14ac:dyDescent="0.35">
      <c r="A22" t="s">
        <v>65</v>
      </c>
      <c r="B22" t="s">
        <v>70</v>
      </c>
      <c r="C22">
        <v>2.81</v>
      </c>
      <c r="D22">
        <v>0.2</v>
      </c>
      <c r="E22" t="s">
        <v>183</v>
      </c>
      <c r="F22" t="s">
        <v>25</v>
      </c>
      <c r="G22" t="s">
        <v>70</v>
      </c>
      <c r="H22" s="5">
        <v>2.27</v>
      </c>
      <c r="I22">
        <v>0.17</v>
      </c>
      <c r="J22" t="s">
        <v>183</v>
      </c>
    </row>
    <row r="23" spans="1:10" x14ac:dyDescent="0.35">
      <c r="A23" t="s">
        <v>67</v>
      </c>
      <c r="B23" t="s">
        <v>70</v>
      </c>
      <c r="C23">
        <v>3.25</v>
      </c>
      <c r="D23">
        <v>0.27</v>
      </c>
      <c r="E23" t="s">
        <v>183</v>
      </c>
      <c r="F23" t="s">
        <v>70</v>
      </c>
      <c r="G23" t="s">
        <v>70</v>
      </c>
      <c r="H23" s="5" t="s">
        <v>70</v>
      </c>
      <c r="I23" t="s">
        <v>70</v>
      </c>
      <c r="J23" t="s">
        <v>70</v>
      </c>
    </row>
    <row r="24" spans="1:10" x14ac:dyDescent="0.35">
      <c r="A24" t="s">
        <v>64</v>
      </c>
      <c r="B24" t="s">
        <v>70</v>
      </c>
      <c r="C24">
        <v>6.53</v>
      </c>
      <c r="D24">
        <v>0.56999999999999995</v>
      </c>
      <c r="E24" t="s">
        <v>184</v>
      </c>
      <c r="F24" t="s">
        <v>25</v>
      </c>
      <c r="G24" t="s">
        <v>70</v>
      </c>
      <c r="H24" s="5">
        <v>8.07</v>
      </c>
      <c r="I24">
        <v>0.71</v>
      </c>
      <c r="J24" t="s">
        <v>184</v>
      </c>
    </row>
    <row r="25" spans="1:10" x14ac:dyDescent="0.35">
      <c r="A25" t="s">
        <v>66</v>
      </c>
      <c r="B25" t="s">
        <v>70</v>
      </c>
      <c r="C25">
        <v>2.1</v>
      </c>
      <c r="D25">
        <v>0.16</v>
      </c>
      <c r="E25" t="s">
        <v>183</v>
      </c>
      <c r="F25" t="s">
        <v>70</v>
      </c>
      <c r="G25" t="s">
        <v>70</v>
      </c>
      <c r="H25" s="5" t="s">
        <v>70</v>
      </c>
      <c r="I25" t="s">
        <v>70</v>
      </c>
      <c r="J25" t="s">
        <v>70</v>
      </c>
    </row>
    <row r="26" spans="1:10" x14ac:dyDescent="0.35">
      <c r="A26" t="s">
        <v>61</v>
      </c>
      <c r="B26">
        <v>3.4</v>
      </c>
      <c r="C26">
        <v>1.99</v>
      </c>
      <c r="D26">
        <v>0.28999999999999998</v>
      </c>
      <c r="E26" t="s">
        <v>184</v>
      </c>
      <c r="F26" t="s">
        <v>33</v>
      </c>
      <c r="G26" t="s">
        <v>70</v>
      </c>
      <c r="H26" s="5">
        <v>4.5599999999999996</v>
      </c>
      <c r="I26">
        <v>0.7</v>
      </c>
      <c r="J26" t="s">
        <v>184</v>
      </c>
    </row>
    <row r="27" spans="1:10" x14ac:dyDescent="0.35">
      <c r="D27">
        <f>SUBTOTAL(101,Tabelle1[Cohen''s d for optimal vs non-optimal])</f>
        <v>0.3208571428571429</v>
      </c>
    </row>
  </sheetData>
  <phoneticPr fontId="3" type="noConversion"/>
  <pageMargins left="0.7" right="0.7" top="0.78740157499999996" bottom="0.78740157499999996" header="0.3" footer="0.3"/>
  <pageSetup paperSize="9" orientation="portrait"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18537-D8A1-4202-A442-CDE2D71DA43C}">
  <dimension ref="A1:I4"/>
  <sheetViews>
    <sheetView workbookViewId="0">
      <selection activeCell="E11" sqref="E11"/>
    </sheetView>
  </sheetViews>
  <sheetFormatPr baseColWidth="10" defaultRowHeight="14.5" x14ac:dyDescent="0.35"/>
  <cols>
    <col min="1" max="1" width="22.54296875" customWidth="1"/>
    <col min="2" max="2" width="15.1796875" customWidth="1"/>
    <col min="3" max="3" width="12.54296875" customWidth="1"/>
    <col min="4" max="4" width="18.453125" customWidth="1"/>
    <col min="5" max="7" width="15.81640625" customWidth="1"/>
    <col min="8" max="8" width="11.1796875" customWidth="1"/>
  </cols>
  <sheetData>
    <row r="1" spans="1:9" x14ac:dyDescent="0.35">
      <c r="A1" t="s">
        <v>83</v>
      </c>
      <c r="B1" t="s">
        <v>85</v>
      </c>
      <c r="C1" t="s">
        <v>84</v>
      </c>
      <c r="D1" t="s">
        <v>86</v>
      </c>
      <c r="E1" t="s">
        <v>87</v>
      </c>
      <c r="F1" t="s">
        <v>89</v>
      </c>
      <c r="G1" t="s">
        <v>90</v>
      </c>
      <c r="H1" t="s">
        <v>88</v>
      </c>
      <c r="I1" t="s">
        <v>120</v>
      </c>
    </row>
    <row r="2" spans="1:9" x14ac:dyDescent="0.35">
      <c r="A2" s="6" t="s">
        <v>54</v>
      </c>
      <c r="B2">
        <v>8.65</v>
      </c>
      <c r="C2">
        <v>7.49</v>
      </c>
      <c r="D2">
        <v>10</v>
      </c>
      <c r="E2">
        <v>8.75</v>
      </c>
      <c r="F2">
        <f>Tabelle2[[#This Row],[mean_nonoptimal]]-Tabelle2[[#This Row],[mean_optimal]]</f>
        <v>1.3499999999999996</v>
      </c>
      <c r="G2">
        <f xml:space="preserve"> SQRT((Tabelle2[[#This Row],[SD_optimal]]^2+Tabelle2[[#This Row],[SD_nonoptimal]]^2)/2)</f>
        <v>8.1444029861003315</v>
      </c>
      <c r="H2">
        <f>ROUND(Tabelle2[[#This Row],[Difference_means]]/Tabelle2[[#This Row],[Pooled SD]],2)</f>
        <v>0.17</v>
      </c>
    </row>
    <row r="3" spans="1:9" x14ac:dyDescent="0.35">
      <c r="A3" s="6" t="s">
        <v>91</v>
      </c>
      <c r="B3">
        <v>7.01</v>
      </c>
      <c r="C3">
        <v>3.33</v>
      </c>
      <c r="D3">
        <v>8.1999999999999993</v>
      </c>
      <c r="E3">
        <v>3.51</v>
      </c>
      <c r="F3">
        <f>Tabelle2[[#This Row],[mean_nonoptimal]]-Tabelle2[[#This Row],[mean_optimal]]</f>
        <v>1.1899999999999995</v>
      </c>
      <c r="G3">
        <f xml:space="preserve"> SQRT((Tabelle2[[#This Row],[SD_optimal]]^2+Tabelle2[[#This Row],[SD_nonoptimal]]^2)/2)</f>
        <v>3.4211840055746783</v>
      </c>
      <c r="H3">
        <f>ROUND(Tabelle2[[#This Row],[Difference_means]]/Tabelle2[[#This Row],[Pooled SD]],2)</f>
        <v>0.35</v>
      </c>
    </row>
    <row r="4" spans="1:9" x14ac:dyDescent="0.35">
      <c r="A4" s="6" t="s">
        <v>55</v>
      </c>
      <c r="B4">
        <v>9.67</v>
      </c>
      <c r="C4" t="s">
        <v>70</v>
      </c>
      <c r="D4">
        <v>12</v>
      </c>
      <c r="E4" t="s">
        <v>70</v>
      </c>
      <c r="F4">
        <f>Tabelle2[[#This Row],[mean_nonoptimal]]-Tabelle2[[#This Row],[mean_optimal]]</f>
        <v>2.33</v>
      </c>
      <c r="G4" t="s">
        <v>70</v>
      </c>
      <c r="H4" t="s">
        <v>70</v>
      </c>
      <c r="I4" t="s">
        <v>121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study_characteristics_table</vt:lpstr>
      <vt:lpstr>subanalyses_cohens_d</vt:lpstr>
      <vt:lpstr>Calculate Cohen´s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Hilbert</dc:creator>
  <cp:lastModifiedBy>Charlotte Marie Meinke</cp:lastModifiedBy>
  <dcterms:created xsi:type="dcterms:W3CDTF">2022-10-27T14:29:56Z</dcterms:created>
  <dcterms:modified xsi:type="dcterms:W3CDTF">2024-09-19T09:59:38Z</dcterms:modified>
</cp:coreProperties>
</file>