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20" windowHeight="9960" activeTab="2"/>
  </bookViews>
  <sheets>
    <sheet name="定价" sheetId="3" r:id="rId1"/>
    <sheet name="对冲策略" sheetId="4" r:id="rId2"/>
    <sheet name="券商收益" sheetId="5" r:id="rId3"/>
    <sheet name="2020-2021" sheetId="1" r:id="rId4"/>
    <sheet name="2019-2020" sheetId="2" r:id="rId5"/>
  </sheets>
  <definedNames>
    <definedName name="_xlnm._FilterDatabase" localSheetId="3" hidden="1">'2020-2021'!$E$1:$E$246</definedName>
  </definedNames>
  <calcPr calcId="144525" iterate="1" iterateCount="100" iterateDelta="0.001" concurrentCalc="0"/>
</workbook>
</file>

<file path=xl/sharedStrings.xml><?xml version="1.0" encoding="utf-8"?>
<sst xmlns="http://schemas.openxmlformats.org/spreadsheetml/2006/main" count="1441">
  <si>
    <t>方法一：</t>
  </si>
  <si>
    <t>轨道数量</t>
  </si>
  <si>
    <t>未敲入且未敲出轨道占比</t>
  </si>
  <si>
    <t>敲入且未敲出轨道占比</t>
  </si>
  <si>
    <t>未敲入且敲出轨道占比</t>
  </si>
  <si>
    <t>总收益率期望</t>
  </si>
  <si>
    <t>预期雪球产品收益（单位：元）</t>
  </si>
  <si>
    <t>雪球产品定价贴现值</t>
  </si>
  <si>
    <t>平均敲出天数（实际天数）</t>
  </si>
  <si>
    <t>平均敲入收益率</t>
  </si>
  <si>
    <t>最终股价均值</t>
  </si>
  <si>
    <t>100条</t>
  </si>
  <si>
    <t>1000条</t>
  </si>
  <si>
    <t>5000条</t>
  </si>
  <si>
    <t>10000条</t>
  </si>
  <si>
    <t>20000条</t>
  </si>
  <si>
    <t>50000条</t>
  </si>
  <si>
    <t>100000条</t>
  </si>
  <si>
    <t>200000条</t>
  </si>
  <si>
    <t>500000条</t>
  </si>
  <si>
    <t>1000000条</t>
  </si>
  <si>
    <t>2000000条</t>
  </si>
  <si>
    <t>（法2）单独计算50000条时的估计收益率</t>
  </si>
  <si>
    <t>收益率计算：</t>
  </si>
  <si>
    <t>*R</t>
  </si>
  <si>
    <t>*average-max(0,（y1-y243）/y1)</t>
  </si>
  <si>
    <t>*averageAn*R</t>
  </si>
  <si>
    <t>n=50000</t>
  </si>
  <si>
    <t>各情形下的估计收益率</t>
  </si>
  <si>
    <t>总期望收益率</t>
  </si>
  <si>
    <t>对冲策略</t>
  </si>
  <si>
    <t>对冲日期</t>
  </si>
  <si>
    <t>S0</t>
  </si>
  <si>
    <t>σ</t>
  </si>
  <si>
    <t>K</t>
  </si>
  <si>
    <t>St</t>
  </si>
  <si>
    <t>T</t>
  </si>
  <si>
    <t>r</t>
  </si>
  <si>
    <t>d1</t>
  </si>
  <si>
    <t>N(d1)-1=△</t>
  </si>
  <si>
    <t>卖出的期权数</t>
  </si>
  <si>
    <t>应持有股票数</t>
  </si>
  <si>
    <t>股票数量变动</t>
  </si>
  <si>
    <t>操作</t>
  </si>
  <si>
    <t>期初买入31091股股票</t>
  </si>
  <si>
    <t>卖出5354股股票</t>
  </si>
  <si>
    <t>卖出8337股股票</t>
  </si>
  <si>
    <t>卖出6918股股票</t>
  </si>
  <si>
    <t>期权费</t>
  </si>
  <si>
    <t>-</t>
  </si>
  <si>
    <t>支付给投资者</t>
  </si>
  <si>
    <t>对冲前总收益</t>
  </si>
  <si>
    <t>对冲股票的收益</t>
  </si>
  <si>
    <t>每期贴现值</t>
  </si>
  <si>
    <t>对冲后总收益</t>
  </si>
  <si>
    <t>日期（标黄为敲出观察日）</t>
  </si>
  <si>
    <t>时间（每天都为敲入观察日）</t>
  </si>
  <si>
    <t>前收</t>
  </si>
  <si>
    <t>高</t>
  </si>
  <si>
    <t>低</t>
  </si>
  <si>
    <t>比率y</t>
  </si>
  <si>
    <t>股票价格</t>
  </si>
  <si>
    <t>开</t>
  </si>
  <si>
    <t>成交量</t>
  </si>
  <si>
    <t>成交额</t>
  </si>
  <si>
    <t>成交笔数</t>
  </si>
  <si>
    <t>葵花药业002737.SZ</t>
  </si>
  <si>
    <t>2020/4/30</t>
  </si>
  <si>
    <t>12.73</t>
  </si>
  <si>
    <t>13.01</t>
  </si>
  <si>
    <t>12.77</t>
  </si>
  <si>
    <t>（S0)12.97</t>
  </si>
  <si>
    <t>12.81</t>
  </si>
  <si>
    <t>4748449</t>
  </si>
  <si>
    <t>65730317</t>
  </si>
  <si>
    <t>数据来源:Wind</t>
  </si>
  <si>
    <t>2020/5/06</t>
  </si>
  <si>
    <t>12.97</t>
  </si>
  <si>
    <t>13.16</t>
  </si>
  <si>
    <t>12.85</t>
  </si>
  <si>
    <t>12.86</t>
  </si>
  <si>
    <t>5351353</t>
  </si>
  <si>
    <t>75017052</t>
  </si>
  <si>
    <t>2020/5/07</t>
  </si>
  <si>
    <t>13.15</t>
  </si>
  <si>
    <t>13.22</t>
  </si>
  <si>
    <t>13.07</t>
  </si>
  <si>
    <t>13.10</t>
  </si>
  <si>
    <t>3989858</t>
  </si>
  <si>
    <t>56122890</t>
  </si>
  <si>
    <t>2020/5/08</t>
  </si>
  <si>
    <t>13.20</t>
  </si>
  <si>
    <t>13.11</t>
  </si>
  <si>
    <t>13.13</t>
  </si>
  <si>
    <t>4320697</t>
  </si>
  <si>
    <t>60877213</t>
  </si>
  <si>
    <t>2020/5/11</t>
  </si>
  <si>
    <t>13.17</t>
  </si>
  <si>
    <t>13.23</t>
  </si>
  <si>
    <t>13.08</t>
  </si>
  <si>
    <t>13.18</t>
  </si>
  <si>
    <t>3533612</t>
  </si>
  <si>
    <t>49775249</t>
  </si>
  <si>
    <t>2020/5/12</t>
  </si>
  <si>
    <t>13.12</t>
  </si>
  <si>
    <t>4564629</t>
  </si>
  <si>
    <t>64361233</t>
  </si>
  <si>
    <t>2020/5/13</t>
  </si>
  <si>
    <t>13.37</t>
  </si>
  <si>
    <t>5774435</t>
  </si>
  <si>
    <t>82022432</t>
  </si>
  <si>
    <t>2020/5/14</t>
  </si>
  <si>
    <t>13.33</t>
  </si>
  <si>
    <t>13.34</t>
  </si>
  <si>
    <t>3935272</t>
  </si>
  <si>
    <t>55825207</t>
  </si>
  <si>
    <t>2020/5/15</t>
  </si>
  <si>
    <t>13.27</t>
  </si>
  <si>
    <t>13.21</t>
  </si>
  <si>
    <t>3081190</t>
  </si>
  <si>
    <t>43570922</t>
  </si>
  <si>
    <t>2020/5/18</t>
  </si>
  <si>
    <t>13.29</t>
  </si>
  <si>
    <t>13.09</t>
  </si>
  <si>
    <t>4039166</t>
  </si>
  <si>
    <t>57040994</t>
  </si>
  <si>
    <t>2020/5/19</t>
  </si>
  <si>
    <t>13.19</t>
  </si>
  <si>
    <t>5347063</t>
  </si>
  <si>
    <t>75980480</t>
  </si>
  <si>
    <t>2020/5/20</t>
  </si>
  <si>
    <t>13.26</t>
  </si>
  <si>
    <t>13.62</t>
  </si>
  <si>
    <t>13.28</t>
  </si>
  <si>
    <t>10738555</t>
  </si>
  <si>
    <t>155285557</t>
  </si>
  <si>
    <t>2020/5/21</t>
  </si>
  <si>
    <t>13.61</t>
  </si>
  <si>
    <t>13.80</t>
  </si>
  <si>
    <t>13.49</t>
  </si>
  <si>
    <t>13.75</t>
  </si>
  <si>
    <t>8392974</t>
  </si>
  <si>
    <t>122599328</t>
  </si>
  <si>
    <t>2020/5/22</t>
  </si>
  <si>
    <t>13.52</t>
  </si>
  <si>
    <t>13.74</t>
  </si>
  <si>
    <t>13.54</t>
  </si>
  <si>
    <t>8787497</t>
  </si>
  <si>
    <t>127849626</t>
  </si>
  <si>
    <t>2020/5/25</t>
  </si>
  <si>
    <t>13.65</t>
  </si>
  <si>
    <t>14.07</t>
  </si>
  <si>
    <t>12841241</t>
  </si>
  <si>
    <t>190872934</t>
  </si>
  <si>
    <t>2020/5/26</t>
  </si>
  <si>
    <t>14.02</t>
  </si>
  <si>
    <t>14.09</t>
  </si>
  <si>
    <t>13.87</t>
  </si>
  <si>
    <t>14.03</t>
  </si>
  <si>
    <t>9690032</t>
  </si>
  <si>
    <t>144957477</t>
  </si>
  <si>
    <t>2020/5/27</t>
  </si>
  <si>
    <t>14.05</t>
  </si>
  <si>
    <t>13.82</t>
  </si>
  <si>
    <t>9902580</t>
  </si>
  <si>
    <t>148080950</t>
  </si>
  <si>
    <t>2020/5/28</t>
  </si>
  <si>
    <t>14.00</t>
  </si>
  <si>
    <t>13.98</t>
  </si>
  <si>
    <t>13.43</t>
  </si>
  <si>
    <t>11267736</t>
  </si>
  <si>
    <t>153161034</t>
  </si>
  <si>
    <t>2020/5/29</t>
  </si>
  <si>
    <t>13.48</t>
  </si>
  <si>
    <t>13.44</t>
  </si>
  <si>
    <t>6364237</t>
  </si>
  <si>
    <t>85088104</t>
  </si>
  <si>
    <t>2020/6/01</t>
  </si>
  <si>
    <t>13.40</t>
  </si>
  <si>
    <t>13.36</t>
  </si>
  <si>
    <t>6422163</t>
  </si>
  <si>
    <t>86869616</t>
  </si>
  <si>
    <t>2020/6/02</t>
  </si>
  <si>
    <t>13.57</t>
  </si>
  <si>
    <t>13.64</t>
  </si>
  <si>
    <t>13.46</t>
  </si>
  <si>
    <t>5412897</t>
  </si>
  <si>
    <t>73396670</t>
  </si>
  <si>
    <t>2020/6/03</t>
  </si>
  <si>
    <t>13.58</t>
  </si>
  <si>
    <t>14.49</t>
  </si>
  <si>
    <t>13.85</t>
  </si>
  <si>
    <t>13.86</t>
  </si>
  <si>
    <t>18110673</t>
  </si>
  <si>
    <t>256846473</t>
  </si>
  <si>
    <t>2020/6/04</t>
  </si>
  <si>
    <t>13.93</t>
  </si>
  <si>
    <t>13.68</t>
  </si>
  <si>
    <t>13.83</t>
  </si>
  <si>
    <t>8959713</t>
  </si>
  <si>
    <t>124082752</t>
  </si>
  <si>
    <t>2020/6/05</t>
  </si>
  <si>
    <t>14.04</t>
  </si>
  <si>
    <t>13.79</t>
  </si>
  <si>
    <t>5210000</t>
  </si>
  <si>
    <t>72265527</t>
  </si>
  <si>
    <t>2020/6/08</t>
  </si>
  <si>
    <t>13.95</t>
  </si>
  <si>
    <t>13.72</t>
  </si>
  <si>
    <t>13.90</t>
  </si>
  <si>
    <t>5402551</t>
  </si>
  <si>
    <t>74518522</t>
  </si>
  <si>
    <t>2020/6/09</t>
  </si>
  <si>
    <t>13.69</t>
  </si>
  <si>
    <t>13.76</t>
  </si>
  <si>
    <t>6272708</t>
  </si>
  <si>
    <t>86995399</t>
  </si>
  <si>
    <t>2020/6/10</t>
  </si>
  <si>
    <t>13.96</t>
  </si>
  <si>
    <t>14.12</t>
  </si>
  <si>
    <t>6323289</t>
  </si>
  <si>
    <t>88155390</t>
  </si>
  <si>
    <t>2020/6/11</t>
  </si>
  <si>
    <t>13.66</t>
  </si>
  <si>
    <t>7655665</t>
  </si>
  <si>
    <t>106045357</t>
  </si>
  <si>
    <t>2020/6/12</t>
  </si>
  <si>
    <t>13.32</t>
  </si>
  <si>
    <t>13.35</t>
  </si>
  <si>
    <t>6347223</t>
  </si>
  <si>
    <t>85879641</t>
  </si>
  <si>
    <t>2020/6/15</t>
  </si>
  <si>
    <t>13.53</t>
  </si>
  <si>
    <t>14.15</t>
  </si>
  <si>
    <t>13.59</t>
  </si>
  <si>
    <t>12478321</t>
  </si>
  <si>
    <t>174052001</t>
  </si>
  <si>
    <t>2020/6/16</t>
  </si>
  <si>
    <t>14.33</t>
  </si>
  <si>
    <t>11938106</t>
  </si>
  <si>
    <t>168270633</t>
  </si>
  <si>
    <t>2020/6/17</t>
  </si>
  <si>
    <t>14.19</t>
  </si>
  <si>
    <t>14.55</t>
  </si>
  <si>
    <t>14.14</t>
  </si>
  <si>
    <t>14.22</t>
  </si>
  <si>
    <t>15000839</t>
  </si>
  <si>
    <t>216010422</t>
  </si>
  <si>
    <t>2020/6/18</t>
  </si>
  <si>
    <t>14.40</t>
  </si>
  <si>
    <t>14.46</t>
  </si>
  <si>
    <t>9887099</t>
  </si>
  <si>
    <t>140025215</t>
  </si>
  <si>
    <t>2020/6/19</t>
  </si>
  <si>
    <t>14.08</t>
  </si>
  <si>
    <t>7173541</t>
  </si>
  <si>
    <t>100789802</t>
  </si>
  <si>
    <t>2020/6/22</t>
  </si>
  <si>
    <t>14.11</t>
  </si>
  <si>
    <t>14.23</t>
  </si>
  <si>
    <t>8740992</t>
  </si>
  <si>
    <t>122133781</t>
  </si>
  <si>
    <t>2020/6/23</t>
  </si>
  <si>
    <t>13.88</t>
  </si>
  <si>
    <t>13.81</t>
  </si>
  <si>
    <t>5561302</t>
  </si>
  <si>
    <t>77538083</t>
  </si>
  <si>
    <t>2020/6/24</t>
  </si>
  <si>
    <t>14.35</t>
  </si>
  <si>
    <t>13.97</t>
  </si>
  <si>
    <t>9664318</t>
  </si>
  <si>
    <t>137170296</t>
  </si>
  <si>
    <t>2020/6/06</t>
  </si>
  <si>
    <t>2020/6/29</t>
  </si>
  <si>
    <t>8314309</t>
  </si>
  <si>
    <t>118429649</t>
  </si>
  <si>
    <t>2020/6/07</t>
  </si>
  <si>
    <t>2020/6/30</t>
  </si>
  <si>
    <t>14.29</t>
  </si>
  <si>
    <t>14.79</t>
  </si>
  <si>
    <t>14.20</t>
  </si>
  <si>
    <t>14.34</t>
  </si>
  <si>
    <t>12927802</t>
  </si>
  <si>
    <t>188016835</t>
  </si>
  <si>
    <t>2020/7/01</t>
  </si>
  <si>
    <t>14.63</t>
  </si>
  <si>
    <t>14.89</t>
  </si>
  <si>
    <t>14.44</t>
  </si>
  <si>
    <t>12642404</t>
  </si>
  <si>
    <t>185481987</t>
  </si>
  <si>
    <t>2020/7/02</t>
  </si>
  <si>
    <t>14.67</t>
  </si>
  <si>
    <t>14.73</t>
  </si>
  <si>
    <t>14.47</t>
  </si>
  <si>
    <t>14.61</t>
  </si>
  <si>
    <t>11262463</t>
  </si>
  <si>
    <t>164639306</t>
  </si>
  <si>
    <t>2020/7/03</t>
  </si>
  <si>
    <t>14.36</t>
  </si>
  <si>
    <t>14.62</t>
  </si>
  <si>
    <t>11773567</t>
  </si>
  <si>
    <t>170775188</t>
  </si>
  <si>
    <t>2020/7/06</t>
  </si>
  <si>
    <t>14.99</t>
  </si>
  <si>
    <t>14.53</t>
  </si>
  <si>
    <t>19868531</t>
  </si>
  <si>
    <t>293874833</t>
  </si>
  <si>
    <t>2020/7/07</t>
  </si>
  <si>
    <t>14.98</t>
  </si>
  <si>
    <t>15.17</t>
  </si>
  <si>
    <t>14.83</t>
  </si>
  <si>
    <t>14.97</t>
  </si>
  <si>
    <t>17796643</t>
  </si>
  <si>
    <t>267267958</t>
  </si>
  <si>
    <t>2020/6/13</t>
  </si>
  <si>
    <t>2020/7/08</t>
  </si>
  <si>
    <t>15.00</t>
  </si>
  <si>
    <t>15.06</t>
  </si>
  <si>
    <t>14.72</t>
  </si>
  <si>
    <t>14.93</t>
  </si>
  <si>
    <t>13320378</t>
  </si>
  <si>
    <t>198126447</t>
  </si>
  <si>
    <t>2020/6/14</t>
  </si>
  <si>
    <t>2020/7/09</t>
  </si>
  <si>
    <t>15.85</t>
  </si>
  <si>
    <t>21516026</t>
  </si>
  <si>
    <t>333080775</t>
  </si>
  <si>
    <t>2020/7/10</t>
  </si>
  <si>
    <t>15.60</t>
  </si>
  <si>
    <t>15.90</t>
  </si>
  <si>
    <t>15.31</t>
  </si>
  <si>
    <t>15.51</t>
  </si>
  <si>
    <t>16202283</t>
  </si>
  <si>
    <t>252183947</t>
  </si>
  <si>
    <t>2020/7/13</t>
  </si>
  <si>
    <t>15.38</t>
  </si>
  <si>
    <t>16.24</t>
  </si>
  <si>
    <t>15.34</t>
  </si>
  <si>
    <t>15.40</t>
  </si>
  <si>
    <t>19563381</t>
  </si>
  <si>
    <t>311916576</t>
  </si>
  <si>
    <t>2020/7/14</t>
  </si>
  <si>
    <t>16.23</t>
  </si>
  <si>
    <t>16.39</t>
  </si>
  <si>
    <t>15.82</t>
  </si>
  <si>
    <t>17966055</t>
  </si>
  <si>
    <t>289107658</t>
  </si>
  <si>
    <t>2020/7/15</t>
  </si>
  <si>
    <t>16.19</t>
  </si>
  <si>
    <t>16.57</t>
  </si>
  <si>
    <t>16.15</t>
  </si>
  <si>
    <t>16708169</t>
  </si>
  <si>
    <t>270053334</t>
  </si>
  <si>
    <t>2020/7/16</t>
  </si>
  <si>
    <t>16.02</t>
  </si>
  <si>
    <t>16.01</t>
  </si>
  <si>
    <t>14.91</t>
  </si>
  <si>
    <t>15.97</t>
  </si>
  <si>
    <t>19649366</t>
  </si>
  <si>
    <t>303120422</t>
  </si>
  <si>
    <t>2020/6/20</t>
  </si>
  <si>
    <t>2020/7/17</t>
  </si>
  <si>
    <t>15.24</t>
  </si>
  <si>
    <t>10988009</t>
  </si>
  <si>
    <t>164329235</t>
  </si>
  <si>
    <t>2020/6/21</t>
  </si>
  <si>
    <t>2020/7/20</t>
  </si>
  <si>
    <t>14.81</t>
  </si>
  <si>
    <t>15.12</t>
  </si>
  <si>
    <t>14.85</t>
  </si>
  <si>
    <t>10754843</t>
  </si>
  <si>
    <t>161104715</t>
  </si>
  <si>
    <t>2020/7/21</t>
  </si>
  <si>
    <t>15.08</t>
  </si>
  <si>
    <t>15.26</t>
  </si>
  <si>
    <t>10050148</t>
  </si>
  <si>
    <t>152010236</t>
  </si>
  <si>
    <t>2020/7/22</t>
  </si>
  <si>
    <t>15.18</t>
  </si>
  <si>
    <t>15.30</t>
  </si>
  <si>
    <t>10481465</t>
  </si>
  <si>
    <t>159219842</t>
  </si>
  <si>
    <t>2020/7/23</t>
  </si>
  <si>
    <t>15.54</t>
  </si>
  <si>
    <t>14.90</t>
  </si>
  <si>
    <t>16609644</t>
  </si>
  <si>
    <t>253347970</t>
  </si>
  <si>
    <t>2020/6/25</t>
  </si>
  <si>
    <t>2020/7/24</t>
  </si>
  <si>
    <t>15.48</t>
  </si>
  <si>
    <t>14539025</t>
  </si>
  <si>
    <t>218347178</t>
  </si>
  <si>
    <t>2020/6/26</t>
  </si>
  <si>
    <t>2020/7/27</t>
  </si>
  <si>
    <t>14.77</t>
  </si>
  <si>
    <t>15.09</t>
  </si>
  <si>
    <t>14.74</t>
  </si>
  <si>
    <t>6863325</t>
  </si>
  <si>
    <t>102330434</t>
  </si>
  <si>
    <t>2020/6/27</t>
  </si>
  <si>
    <t>2020/7/28</t>
  </si>
  <si>
    <t>15.23</t>
  </si>
  <si>
    <t>14.87</t>
  </si>
  <si>
    <t>6642838</t>
  </si>
  <si>
    <t>99620146</t>
  </si>
  <si>
    <t>2020/6/28</t>
  </si>
  <si>
    <t>2020/7/29</t>
  </si>
  <si>
    <t>15.27</t>
  </si>
  <si>
    <t>14.82</t>
  </si>
  <si>
    <t>9195267</t>
  </si>
  <si>
    <t>138661907</t>
  </si>
  <si>
    <t>2020/7/30</t>
  </si>
  <si>
    <t>15.78</t>
  </si>
  <si>
    <t>15.21</t>
  </si>
  <si>
    <t>16004143</t>
  </si>
  <si>
    <t>248060141</t>
  </si>
  <si>
    <t>2020/7/31</t>
  </si>
  <si>
    <t>15.37</t>
  </si>
  <si>
    <t>15.33</t>
  </si>
  <si>
    <t>14175449</t>
  </si>
  <si>
    <t>219628539</t>
  </si>
  <si>
    <t>2020/8/03</t>
  </si>
  <si>
    <t>15.67</t>
  </si>
  <si>
    <t>16.33</t>
  </si>
  <si>
    <t>15.75</t>
  </si>
  <si>
    <t>15749983</t>
  </si>
  <si>
    <t>253720016</t>
  </si>
  <si>
    <t>2020/8/04</t>
  </si>
  <si>
    <t>16.20</t>
  </si>
  <si>
    <t>16.46</t>
  </si>
  <si>
    <t>16.25</t>
  </si>
  <si>
    <t>14459797</t>
  </si>
  <si>
    <t>233207278</t>
  </si>
  <si>
    <t>2020/8/05</t>
  </si>
  <si>
    <t>16.00</t>
  </si>
  <si>
    <t>16.06</t>
  </si>
  <si>
    <t>15.77</t>
  </si>
  <si>
    <t>15.89</t>
  </si>
  <si>
    <t>10344239</t>
  </si>
  <si>
    <t>164501675</t>
  </si>
  <si>
    <t>2020/7/04</t>
  </si>
  <si>
    <t>2020/8/06</t>
  </si>
  <si>
    <t>15.91</t>
  </si>
  <si>
    <t>15.53</t>
  </si>
  <si>
    <t>15.92</t>
  </si>
  <si>
    <t>9031843</t>
  </si>
  <si>
    <t>142669992</t>
  </si>
  <si>
    <t>2020/7/05</t>
  </si>
  <si>
    <t>2020/8/07</t>
  </si>
  <si>
    <t>15.86</t>
  </si>
  <si>
    <t>16.10</t>
  </si>
  <si>
    <t>15.84</t>
  </si>
  <si>
    <t>8114081</t>
  </si>
  <si>
    <t>127274884</t>
  </si>
  <si>
    <t>2020/8/10</t>
  </si>
  <si>
    <t>15.63</t>
  </si>
  <si>
    <t>15.45</t>
  </si>
  <si>
    <t>6561454</t>
  </si>
  <si>
    <t>102774162</t>
  </si>
  <si>
    <t>2020/8/11</t>
  </si>
  <si>
    <t>15.70</t>
  </si>
  <si>
    <t>15.05</t>
  </si>
  <si>
    <t>8768489</t>
  </si>
  <si>
    <t>135001102</t>
  </si>
  <si>
    <t>2020/8/12</t>
  </si>
  <si>
    <t>15.13</t>
  </si>
  <si>
    <t>14.68</t>
  </si>
  <si>
    <t>8773252</t>
  </si>
  <si>
    <t>130621420</t>
  </si>
  <si>
    <t>2020/8/13</t>
  </si>
  <si>
    <t>15.02</t>
  </si>
  <si>
    <t>4398103</t>
  </si>
  <si>
    <t>65678385</t>
  </si>
  <si>
    <t>2020/8/14</t>
  </si>
  <si>
    <t>14.94</t>
  </si>
  <si>
    <t>15.01</t>
  </si>
  <si>
    <t>14.75</t>
  </si>
  <si>
    <t>14.88</t>
  </si>
  <si>
    <t>5365477</t>
  </si>
  <si>
    <t>79805007</t>
  </si>
  <si>
    <t>2020/7/11</t>
  </si>
  <si>
    <t>2020/8/17</t>
  </si>
  <si>
    <t>15.19</t>
  </si>
  <si>
    <t>14.95</t>
  </si>
  <si>
    <t>6417461</t>
  </si>
  <si>
    <t>96666937</t>
  </si>
  <si>
    <t>2020/7/12</t>
  </si>
  <si>
    <t>2020/8/18</t>
  </si>
  <si>
    <t>15.10</t>
  </si>
  <si>
    <t>15.20</t>
  </si>
  <si>
    <t>6031232</t>
  </si>
  <si>
    <t>91545082</t>
  </si>
  <si>
    <t>2020/8/19</t>
  </si>
  <si>
    <t>5365448</t>
  </si>
  <si>
    <t>80598467</t>
  </si>
  <si>
    <t>2020/8/20</t>
  </si>
  <si>
    <t>14.92</t>
  </si>
  <si>
    <t>14.71</t>
  </si>
  <si>
    <t>14.84</t>
  </si>
  <si>
    <t>4386902</t>
  </si>
  <si>
    <t>65162558</t>
  </si>
  <si>
    <t>2020/8/21</t>
  </si>
  <si>
    <t>14.96</t>
  </si>
  <si>
    <t>14.80</t>
  </si>
  <si>
    <t>4135517</t>
  </si>
  <si>
    <t>61493176</t>
  </si>
  <si>
    <t>2020/8/24</t>
  </si>
  <si>
    <t>14.78</t>
  </si>
  <si>
    <t>4255216</t>
  </si>
  <si>
    <t>63454983</t>
  </si>
  <si>
    <t>2020/8/25</t>
  </si>
  <si>
    <t>5420310</t>
  </si>
  <si>
    <t>80442383</t>
  </si>
  <si>
    <t>2020/7/18</t>
  </si>
  <si>
    <t>2020/8/26</t>
  </si>
  <si>
    <t>13649544</t>
  </si>
  <si>
    <t>195171214</t>
  </si>
  <si>
    <t>2020/7/19</t>
  </si>
  <si>
    <t>2020/8/27</t>
  </si>
  <si>
    <t>14.24</t>
  </si>
  <si>
    <t>5274651</t>
  </si>
  <si>
    <t>74440598</t>
  </si>
  <si>
    <t>2020/8/28</t>
  </si>
  <si>
    <t>14.21</t>
  </si>
  <si>
    <t>15.39</t>
  </si>
  <si>
    <t>14.31</t>
  </si>
  <si>
    <t>14.32</t>
  </si>
  <si>
    <t>21514066</t>
  </si>
  <si>
    <t>321014938</t>
  </si>
  <si>
    <t>2020/8/31</t>
  </si>
  <si>
    <t>16.86</t>
  </si>
  <si>
    <t>15.56</t>
  </si>
  <si>
    <t>41914714</t>
  </si>
  <si>
    <t>697205663</t>
  </si>
  <si>
    <t>2020/9/01</t>
  </si>
  <si>
    <t>16.50</t>
  </si>
  <si>
    <t>17.41</t>
  </si>
  <si>
    <t>16.12</t>
  </si>
  <si>
    <t>40472060</t>
  </si>
  <si>
    <t>685492269</t>
  </si>
  <si>
    <t>2020/9/02</t>
  </si>
  <si>
    <t>17.17</t>
  </si>
  <si>
    <t>18.89</t>
  </si>
  <si>
    <t>16.88</t>
  </si>
  <si>
    <t>17.15</t>
  </si>
  <si>
    <t>44697134</t>
  </si>
  <si>
    <t>807777417</t>
  </si>
  <si>
    <t>2020/9/03</t>
  </si>
  <si>
    <t>20.78</t>
  </si>
  <si>
    <t>18.80</t>
  </si>
  <si>
    <t>58374631</t>
  </si>
  <si>
    <t>1184550381</t>
  </si>
  <si>
    <t>2020/7/25</t>
  </si>
  <si>
    <t>2020/9/04</t>
  </si>
  <si>
    <t>20.23</t>
  </si>
  <si>
    <t>19.20</t>
  </si>
  <si>
    <t>18.21</t>
  </si>
  <si>
    <t>19.11</t>
  </si>
  <si>
    <t>44550814</t>
  </si>
  <si>
    <t>825473679</t>
  </si>
  <si>
    <t>2020/7/26</t>
  </si>
  <si>
    <t>2020/9/07</t>
  </si>
  <si>
    <t>19.73</t>
  </si>
  <si>
    <t>17.55</t>
  </si>
  <si>
    <t>17.60</t>
  </si>
  <si>
    <t>42165330</t>
  </si>
  <si>
    <t>783770637</t>
  </si>
  <si>
    <t>2020/9/08</t>
  </si>
  <si>
    <t>18.35</t>
  </si>
  <si>
    <t>18.98</t>
  </si>
  <si>
    <t>17.88</t>
  </si>
  <si>
    <t>18.31</t>
  </si>
  <si>
    <t>25938849</t>
  </si>
  <si>
    <t>477352205</t>
  </si>
  <si>
    <t>2020/9/09</t>
  </si>
  <si>
    <t>18.23</t>
  </si>
  <si>
    <t>18.41</t>
  </si>
  <si>
    <t>17.90</t>
  </si>
  <si>
    <t>24599338</t>
  </si>
  <si>
    <t>439870227</t>
  </si>
  <si>
    <t>2020/9/10</t>
  </si>
  <si>
    <t>17.50</t>
  </si>
  <si>
    <t>17.96</t>
  </si>
  <si>
    <t>16.73</t>
  </si>
  <si>
    <t>17.86</t>
  </si>
  <si>
    <t>23009238</t>
  </si>
  <si>
    <t>395430012</t>
  </si>
  <si>
    <t>2020/9/11</t>
  </si>
  <si>
    <t>16.87</t>
  </si>
  <si>
    <t>18.30</t>
  </si>
  <si>
    <t>16.99</t>
  </si>
  <si>
    <t>27247235</t>
  </si>
  <si>
    <t>484388553</t>
  </si>
  <si>
    <t>2020/9/14</t>
  </si>
  <si>
    <t>18.09</t>
  </si>
  <si>
    <t>18.62</t>
  </si>
  <si>
    <t>17.81</t>
  </si>
  <si>
    <t>18.20</t>
  </si>
  <si>
    <t>23648777</t>
  </si>
  <si>
    <t>430264440</t>
  </si>
  <si>
    <t>2020/9/15</t>
  </si>
  <si>
    <t>18.16</t>
  </si>
  <si>
    <t>18.26</t>
  </si>
  <si>
    <t>18.17</t>
  </si>
  <si>
    <t>16782023</t>
  </si>
  <si>
    <t>299552291</t>
  </si>
  <si>
    <t>2020/9/16</t>
  </si>
  <si>
    <t>17.20</t>
  </si>
  <si>
    <t>17.85</t>
  </si>
  <si>
    <t>14097832</t>
  </si>
  <si>
    <t>247022297</t>
  </si>
  <si>
    <t>2020/9/17</t>
  </si>
  <si>
    <t>17.49</t>
  </si>
  <si>
    <t>17.46</t>
  </si>
  <si>
    <t>16.55</t>
  </si>
  <si>
    <t>18358654</t>
  </si>
  <si>
    <t>309228011</t>
  </si>
  <si>
    <t>2020/9/18</t>
  </si>
  <si>
    <t>16.79</t>
  </si>
  <si>
    <t>17.29</t>
  </si>
  <si>
    <t>16.81</t>
  </si>
  <si>
    <t>15452628</t>
  </si>
  <si>
    <t>260480254</t>
  </si>
  <si>
    <t>2020/9/21</t>
  </si>
  <si>
    <t>17.07</t>
  </si>
  <si>
    <t>17.10</t>
  </si>
  <si>
    <t>16.58</t>
  </si>
  <si>
    <t>17.08</t>
  </si>
  <si>
    <t>12022678</t>
  </si>
  <si>
    <t>201398428</t>
  </si>
  <si>
    <t>2020/9/22</t>
  </si>
  <si>
    <t>16.64</t>
  </si>
  <si>
    <t>16.45</t>
  </si>
  <si>
    <t>12778881</t>
  </si>
  <si>
    <t>209686456</t>
  </si>
  <si>
    <t>2020/9/23</t>
  </si>
  <si>
    <t>16.40</t>
  </si>
  <si>
    <t>16.14</t>
  </si>
  <si>
    <t>11540481</t>
  </si>
  <si>
    <t>187372674</t>
  </si>
  <si>
    <t>2020/9/24</t>
  </si>
  <si>
    <t>16.04</t>
  </si>
  <si>
    <t>15.66</t>
  </si>
  <si>
    <t>16.03</t>
  </si>
  <si>
    <t>11608856</t>
  </si>
  <si>
    <t>183636556</t>
  </si>
  <si>
    <t>2020/9/25</t>
  </si>
  <si>
    <t>15.71</t>
  </si>
  <si>
    <t>15.94</t>
  </si>
  <si>
    <t>7516172</t>
  </si>
  <si>
    <t>118641173</t>
  </si>
  <si>
    <t>2020/9/28</t>
  </si>
  <si>
    <t>15.72</t>
  </si>
  <si>
    <t>15.74</t>
  </si>
  <si>
    <t>6433796</t>
  </si>
  <si>
    <t>100403950</t>
  </si>
  <si>
    <t>2020/9/29</t>
  </si>
  <si>
    <t>15.47</t>
  </si>
  <si>
    <t>9591827</t>
  </si>
  <si>
    <t>151405201</t>
  </si>
  <si>
    <t>2020/9/30</t>
  </si>
  <si>
    <t>15.81</t>
  </si>
  <si>
    <t>15.99</t>
  </si>
  <si>
    <t>15.93</t>
  </si>
  <si>
    <t>8503614</t>
  </si>
  <si>
    <t>133051529</t>
  </si>
  <si>
    <t>2020/10/09</t>
  </si>
  <si>
    <t>10030718</t>
  </si>
  <si>
    <t>160145171</t>
  </si>
  <si>
    <t>2020/10/12</t>
  </si>
  <si>
    <t>16.44</t>
  </si>
  <si>
    <t>15.95</t>
  </si>
  <si>
    <t>11515470</t>
  </si>
  <si>
    <t>187169904</t>
  </si>
  <si>
    <t>2020/10/13</t>
  </si>
  <si>
    <t>16.43</t>
  </si>
  <si>
    <t>9084640</t>
  </si>
  <si>
    <t>148085848</t>
  </si>
  <si>
    <t>2020/10/14</t>
  </si>
  <si>
    <t>16.34</t>
  </si>
  <si>
    <t>16.78</t>
  </si>
  <si>
    <t>11532761</t>
  </si>
  <si>
    <t>190269460</t>
  </si>
  <si>
    <t>2020/10/15</t>
  </si>
  <si>
    <t>16.53</t>
  </si>
  <si>
    <t>7950663</t>
  </si>
  <si>
    <t>128759526</t>
  </si>
  <si>
    <t>2020/10/16</t>
  </si>
  <si>
    <t>16.11</t>
  </si>
  <si>
    <t>17.58</t>
  </si>
  <si>
    <t>18843203</t>
  </si>
  <si>
    <t>315085869</t>
  </si>
  <si>
    <t>2020/10/19</t>
  </si>
  <si>
    <t>17.28</t>
  </si>
  <si>
    <t>17.35</t>
  </si>
  <si>
    <t>16.60</t>
  </si>
  <si>
    <t>17.01</t>
  </si>
  <si>
    <t>14794582</t>
  </si>
  <si>
    <t>250790753</t>
  </si>
  <si>
    <t>2020/10/20</t>
  </si>
  <si>
    <t>16.70</t>
  </si>
  <si>
    <t>9678618</t>
  </si>
  <si>
    <t>162692932</t>
  </si>
  <si>
    <t>2020/10/21</t>
  </si>
  <si>
    <t>17.04</t>
  </si>
  <si>
    <t>17.33</t>
  </si>
  <si>
    <t>16.69</t>
  </si>
  <si>
    <t>17.05</t>
  </si>
  <si>
    <t>7613492</t>
  </si>
  <si>
    <t>129021233</t>
  </si>
  <si>
    <t>2020/10/22</t>
  </si>
  <si>
    <t>16.97</t>
  </si>
  <si>
    <t>16.49</t>
  </si>
  <si>
    <t>5319557</t>
  </si>
  <si>
    <t>88601876</t>
  </si>
  <si>
    <t>2020/10/23</t>
  </si>
  <si>
    <t>16.67</t>
  </si>
  <si>
    <t>16.61</t>
  </si>
  <si>
    <t>8407428</t>
  </si>
  <si>
    <t>137073658</t>
  </si>
  <si>
    <t>2020/10/26</t>
  </si>
  <si>
    <t>15.98</t>
  </si>
  <si>
    <t>6653942</t>
  </si>
  <si>
    <t>104806975</t>
  </si>
  <si>
    <t>2020/10/27</t>
  </si>
  <si>
    <t>4936388</t>
  </si>
  <si>
    <t>78701393</t>
  </si>
  <si>
    <t>2020/10/28</t>
  </si>
  <si>
    <t>15.80</t>
  </si>
  <si>
    <t>5021690</t>
  </si>
  <si>
    <t>80571266</t>
  </si>
  <si>
    <t>2020/10/29</t>
  </si>
  <si>
    <t>15.87</t>
  </si>
  <si>
    <t>6829598</t>
  </si>
  <si>
    <t>111152533</t>
  </si>
  <si>
    <t>2020/10/30</t>
  </si>
  <si>
    <t>16.38</t>
  </si>
  <si>
    <t>15.50</t>
  </si>
  <si>
    <t>12299673</t>
  </si>
  <si>
    <t>192485491</t>
  </si>
  <si>
    <t>2020/11/02</t>
  </si>
  <si>
    <t>10246712</t>
  </si>
  <si>
    <t>152920758</t>
  </si>
  <si>
    <t>2020/11/03</t>
  </si>
  <si>
    <t>14.64</t>
  </si>
  <si>
    <t>5353835</t>
  </si>
  <si>
    <t>80026879</t>
  </si>
  <si>
    <t>2020/11/04</t>
  </si>
  <si>
    <t>4579589</t>
  </si>
  <si>
    <t>68526430</t>
  </si>
  <si>
    <t>2020/11/05</t>
  </si>
  <si>
    <t>15.15</t>
  </si>
  <si>
    <t>5428298</t>
  </si>
  <si>
    <t>81671851</t>
  </si>
  <si>
    <t>2020/11/06</t>
  </si>
  <si>
    <t>15.07</t>
  </si>
  <si>
    <t>14.69</t>
  </si>
  <si>
    <t>7238647</t>
  </si>
  <si>
    <t>107512819</t>
  </si>
  <si>
    <t>2020/11/09</t>
  </si>
  <si>
    <t>15.14</t>
  </si>
  <si>
    <t>7441398</t>
  </si>
  <si>
    <t>111426635</t>
  </si>
  <si>
    <t>2020/11/10</t>
  </si>
  <si>
    <t>15.32</t>
  </si>
  <si>
    <t>15.03</t>
  </si>
  <si>
    <t>6029494</t>
  </si>
  <si>
    <t>91271932</t>
  </si>
  <si>
    <t>2020/11/11</t>
  </si>
  <si>
    <t>14.86</t>
  </si>
  <si>
    <t>4512213</t>
  </si>
  <si>
    <t>67398924</t>
  </si>
  <si>
    <t>2020/11/12</t>
  </si>
  <si>
    <t>3237884</t>
  </si>
  <si>
    <t>48535043</t>
  </si>
  <si>
    <t>2020/11/13</t>
  </si>
  <si>
    <t>5015600</t>
  </si>
  <si>
    <t>74361986</t>
  </si>
  <si>
    <t>2020/11/16</t>
  </si>
  <si>
    <t>14.76</t>
  </si>
  <si>
    <t>3351387</t>
  </si>
  <si>
    <t>49765940</t>
  </si>
  <si>
    <t>2020/11/17</t>
  </si>
  <si>
    <t>3326294</t>
  </si>
  <si>
    <t>49459671</t>
  </si>
  <si>
    <t>2020/11/18</t>
  </si>
  <si>
    <t>3709695</t>
  </si>
  <si>
    <t>55490253</t>
  </si>
  <si>
    <t>2020/11/19</t>
  </si>
  <si>
    <t>3299652</t>
  </si>
  <si>
    <t>49139177</t>
  </si>
  <si>
    <t>2020/11/20</t>
  </si>
  <si>
    <t>2968819</t>
  </si>
  <si>
    <t>44213996</t>
  </si>
  <si>
    <t>2020/11/23</t>
  </si>
  <si>
    <t>5448762</t>
  </si>
  <si>
    <t>81185520</t>
  </si>
  <si>
    <t>2020/11/24</t>
  </si>
  <si>
    <t>14.70</t>
  </si>
  <si>
    <t>5755415</t>
  </si>
  <si>
    <t>84901426</t>
  </si>
  <si>
    <t>2020/11/25</t>
  </si>
  <si>
    <t>14.50</t>
  </si>
  <si>
    <t>6190485</t>
  </si>
  <si>
    <t>90333542</t>
  </si>
  <si>
    <t>2020/11/26</t>
  </si>
  <si>
    <t>14.38</t>
  </si>
  <si>
    <t>3496542</t>
  </si>
  <si>
    <t>50419465</t>
  </si>
  <si>
    <t>2020/11/27</t>
  </si>
  <si>
    <t>14.39</t>
  </si>
  <si>
    <t>5196222</t>
  </si>
  <si>
    <t>75942334</t>
  </si>
  <si>
    <t>2020/11/30</t>
  </si>
  <si>
    <t>4386044</t>
  </si>
  <si>
    <t>64736498</t>
  </si>
  <si>
    <t>2020/12/01</t>
  </si>
  <si>
    <t>4731543</t>
  </si>
  <si>
    <t>70339921</t>
  </si>
  <si>
    <t>2020/12/02</t>
  </si>
  <si>
    <t>3373837</t>
  </si>
  <si>
    <t>50234587</t>
  </si>
  <si>
    <t>2020/12/03</t>
  </si>
  <si>
    <t>6466240</t>
  </si>
  <si>
    <t>97546661</t>
  </si>
  <si>
    <t>2020/12/04</t>
  </si>
  <si>
    <t>3683038</t>
  </si>
  <si>
    <t>55652026</t>
  </si>
  <si>
    <t>2020/12/07</t>
  </si>
  <si>
    <t>15.11</t>
  </si>
  <si>
    <t>3701286</t>
  </si>
  <si>
    <t>55400053</t>
  </si>
  <si>
    <t>2020/12/08</t>
  </si>
  <si>
    <t>2708799</t>
  </si>
  <si>
    <t>40409440</t>
  </si>
  <si>
    <t>2020/12/09</t>
  </si>
  <si>
    <t>3523502</t>
  </si>
  <si>
    <t>52274490</t>
  </si>
  <si>
    <t>2020/12/10</t>
  </si>
  <si>
    <t>15.41</t>
  </si>
  <si>
    <t>14.65</t>
  </si>
  <si>
    <t>7652009</t>
  </si>
  <si>
    <t>115478934</t>
  </si>
  <si>
    <t>2020/12/11</t>
  </si>
  <si>
    <t>15.28</t>
  </si>
  <si>
    <t>8654968</t>
  </si>
  <si>
    <t>130511108</t>
  </si>
  <si>
    <t>2020/12/14</t>
  </si>
  <si>
    <t>15.64</t>
  </si>
  <si>
    <t>15.04</t>
  </si>
  <si>
    <t>14279282</t>
  </si>
  <si>
    <t>221081855</t>
  </si>
  <si>
    <t>2020/12/15</t>
  </si>
  <si>
    <t>15.36</t>
  </si>
  <si>
    <t>7571520</t>
  </si>
  <si>
    <t>117571768</t>
  </si>
  <si>
    <t>2020/12/16</t>
  </si>
  <si>
    <t>15.55</t>
  </si>
  <si>
    <t>5769099</t>
  </si>
  <si>
    <t>88484088</t>
  </si>
  <si>
    <t>2020/12/17</t>
  </si>
  <si>
    <t>7417526</t>
  </si>
  <si>
    <t>115337867</t>
  </si>
  <si>
    <t>2020/12/18</t>
  </si>
  <si>
    <t>6349969</t>
  </si>
  <si>
    <t>96207353</t>
  </si>
  <si>
    <t>2020/12/21</t>
  </si>
  <si>
    <t>5725283</t>
  </si>
  <si>
    <t>85463634</t>
  </si>
  <si>
    <t>2020/12/22</t>
  </si>
  <si>
    <t>6000918</t>
  </si>
  <si>
    <t>90049535</t>
  </si>
  <si>
    <t>2020/12/23</t>
  </si>
  <si>
    <t>14.43</t>
  </si>
  <si>
    <t>7016034</t>
  </si>
  <si>
    <t>102108827</t>
  </si>
  <si>
    <t>2020/12/24</t>
  </si>
  <si>
    <t>14.51</t>
  </si>
  <si>
    <t>14.52</t>
  </si>
  <si>
    <t>5420231</t>
  </si>
  <si>
    <t>78996695</t>
  </si>
  <si>
    <t>2020/12/25</t>
  </si>
  <si>
    <t>14.60</t>
  </si>
  <si>
    <t>3754503</t>
  </si>
  <si>
    <t>55131756</t>
  </si>
  <si>
    <t>2020/12/28</t>
  </si>
  <si>
    <t>3791471</t>
  </si>
  <si>
    <t>55791386</t>
  </si>
  <si>
    <t>2020/12/29</t>
  </si>
  <si>
    <t>3543985</t>
  </si>
  <si>
    <t>52479037</t>
  </si>
  <si>
    <t>2020/12/30</t>
  </si>
  <si>
    <t>3400132</t>
  </si>
  <si>
    <t>50268998</t>
  </si>
  <si>
    <t>2020/12/31</t>
  </si>
  <si>
    <t>14.58</t>
  </si>
  <si>
    <t>3807608</t>
  </si>
  <si>
    <t>55853724</t>
  </si>
  <si>
    <t>2021/1/04</t>
  </si>
  <si>
    <t>14.66</t>
  </si>
  <si>
    <t>5315498</t>
  </si>
  <si>
    <t>77148279</t>
  </si>
  <si>
    <t>2021/1/05</t>
  </si>
  <si>
    <t>14.59</t>
  </si>
  <si>
    <t>14.41</t>
  </si>
  <si>
    <t>7210359</t>
  </si>
  <si>
    <t>105938199</t>
  </si>
  <si>
    <t>2021/1/06</t>
  </si>
  <si>
    <t>5025364</t>
  </si>
  <si>
    <t>74523005</t>
  </si>
  <si>
    <t>2021/1/07</t>
  </si>
  <si>
    <t>5187805</t>
  </si>
  <si>
    <t>76049713</t>
  </si>
  <si>
    <t>2021/1/08</t>
  </si>
  <si>
    <t>3886631</t>
  </si>
  <si>
    <t>56592923</t>
  </si>
  <si>
    <t>2021/1/11</t>
  </si>
  <si>
    <t>7539308</t>
  </si>
  <si>
    <t>107060668</t>
  </si>
  <si>
    <t>2021/1/12</t>
  </si>
  <si>
    <t>13.89</t>
  </si>
  <si>
    <t>14.01</t>
  </si>
  <si>
    <t>4363229</t>
  </si>
  <si>
    <t>60922951</t>
  </si>
  <si>
    <t>2021/1/13</t>
  </si>
  <si>
    <t>7541334</t>
  </si>
  <si>
    <t>102556522</t>
  </si>
  <si>
    <t>2021/1/14</t>
  </si>
  <si>
    <t>13.50</t>
  </si>
  <si>
    <t>13.73</t>
  </si>
  <si>
    <t>13.45</t>
  </si>
  <si>
    <t>13.56</t>
  </si>
  <si>
    <t>3792535</t>
  </si>
  <si>
    <t>51514277</t>
  </si>
  <si>
    <t>2021/1/15</t>
  </si>
  <si>
    <t>2797351</t>
  </si>
  <si>
    <t>38242651</t>
  </si>
  <si>
    <t>2021/1/18</t>
  </si>
  <si>
    <t>13.70</t>
  </si>
  <si>
    <t>2518900</t>
  </si>
  <si>
    <t>34712780</t>
  </si>
  <si>
    <t>2021/1/19</t>
  </si>
  <si>
    <t>13.77</t>
  </si>
  <si>
    <t>13.60</t>
  </si>
  <si>
    <t>3264131</t>
  </si>
  <si>
    <t>44686269</t>
  </si>
  <si>
    <t>2021/1/20</t>
  </si>
  <si>
    <t>2591776</t>
  </si>
  <si>
    <t>35336489</t>
  </si>
  <si>
    <t>2021/1/21</t>
  </si>
  <si>
    <t>5083098</t>
  </si>
  <si>
    <t>69607078</t>
  </si>
  <si>
    <t>2021/1/22</t>
  </si>
  <si>
    <t>3801979</t>
  </si>
  <si>
    <t>52269471</t>
  </si>
  <si>
    <t>2021/1/25</t>
  </si>
  <si>
    <t>6991862</t>
  </si>
  <si>
    <t>93533438</t>
  </si>
  <si>
    <t>2021/1/26</t>
  </si>
  <si>
    <t>13.05</t>
  </si>
  <si>
    <t>3694940</t>
  </si>
  <si>
    <t>48496651</t>
  </si>
  <si>
    <t>2021/1/27</t>
  </si>
  <si>
    <t>12.91</t>
  </si>
  <si>
    <t>13.06</t>
  </si>
  <si>
    <t>3184462</t>
  </si>
  <si>
    <t>41523037</t>
  </si>
  <si>
    <t>2021/1/28</t>
  </si>
  <si>
    <t>12.96</t>
  </si>
  <si>
    <t>2356700</t>
  </si>
  <si>
    <t>30634097</t>
  </si>
  <si>
    <t>2021/1/29</t>
  </si>
  <si>
    <t>12.98</t>
  </si>
  <si>
    <t>12.89</t>
  </si>
  <si>
    <t>3222909</t>
  </si>
  <si>
    <t>41832870</t>
  </si>
  <si>
    <t>2021/2/01</t>
  </si>
  <si>
    <t>12.93</t>
  </si>
  <si>
    <t>12.72</t>
  </si>
  <si>
    <t>12.95</t>
  </si>
  <si>
    <t>2945176</t>
  </si>
  <si>
    <t>37710035</t>
  </si>
  <si>
    <t>2021/2/02</t>
  </si>
  <si>
    <t>12.68</t>
  </si>
  <si>
    <t>12.78</t>
  </si>
  <si>
    <t>2976914</t>
  </si>
  <si>
    <t>38501093</t>
  </si>
  <si>
    <t>2021/2/03</t>
  </si>
  <si>
    <t>13.14</t>
  </si>
  <si>
    <t>13.04</t>
  </si>
  <si>
    <t>2402749</t>
  </si>
  <si>
    <t>31097864</t>
  </si>
  <si>
    <t>2021/2/04</t>
  </si>
  <si>
    <t>12.88</t>
  </si>
  <si>
    <t>12.40</t>
  </si>
  <si>
    <t>4163679</t>
  </si>
  <si>
    <t>52368534</t>
  </si>
  <si>
    <t>2021/2/05</t>
  </si>
  <si>
    <t>12.54</t>
  </si>
  <si>
    <t>12.66</t>
  </si>
  <si>
    <t>12.44</t>
  </si>
  <si>
    <t>12.53</t>
  </si>
  <si>
    <t>2025487</t>
  </si>
  <si>
    <t>25349475</t>
  </si>
  <si>
    <t>2021/2/08</t>
  </si>
  <si>
    <t>12.46</t>
  </si>
  <si>
    <t>12.58</t>
  </si>
  <si>
    <t>2204851</t>
  </si>
  <si>
    <t>27506814</t>
  </si>
  <si>
    <t>2021/2/09</t>
  </si>
  <si>
    <t>12.47</t>
  </si>
  <si>
    <t>12.29</t>
  </si>
  <si>
    <t>4257653</t>
  </si>
  <si>
    <t>53910010</t>
  </si>
  <si>
    <t>2021/2/10</t>
  </si>
  <si>
    <t>13.02</t>
  </si>
  <si>
    <t>13.00</t>
  </si>
  <si>
    <t>3588282</t>
  </si>
  <si>
    <t>46636588</t>
  </si>
  <si>
    <t>2021/2/18</t>
  </si>
  <si>
    <t>13.42</t>
  </si>
  <si>
    <t>4457658</t>
  </si>
  <si>
    <t>58654052</t>
  </si>
  <si>
    <t>2021/2/19</t>
  </si>
  <si>
    <t>13.47</t>
  </si>
  <si>
    <t>3596142</t>
  </si>
  <si>
    <t>48009100</t>
  </si>
  <si>
    <t>2021/2/22</t>
  </si>
  <si>
    <t>5912046</t>
  </si>
  <si>
    <t>80237619</t>
  </si>
  <si>
    <t>2021/2/23</t>
  </si>
  <si>
    <t>13.51</t>
  </si>
  <si>
    <t>3618068</t>
  </si>
  <si>
    <t>48216133</t>
  </si>
  <si>
    <t>2021/2/24</t>
  </si>
  <si>
    <t>13.41</t>
  </si>
  <si>
    <t>3564612</t>
  </si>
  <si>
    <t>47287032</t>
  </si>
  <si>
    <t>2021/2/25</t>
  </si>
  <si>
    <t>3207973</t>
  </si>
  <si>
    <t>42807659</t>
  </si>
  <si>
    <t>2021/2/26</t>
  </si>
  <si>
    <t>3203667</t>
  </si>
  <si>
    <t>42281764</t>
  </si>
  <si>
    <t>2021/3/01</t>
  </si>
  <si>
    <t>2854753</t>
  </si>
  <si>
    <t>37676882</t>
  </si>
  <si>
    <t>2021/3/02</t>
  </si>
  <si>
    <t>2521314</t>
  </si>
  <si>
    <t>33169030</t>
  </si>
  <si>
    <t>2021/3/03</t>
  </si>
  <si>
    <t>2261759</t>
  </si>
  <si>
    <t>29817281</t>
  </si>
  <si>
    <t>2021/3/04</t>
  </si>
  <si>
    <t>5410115</t>
  </si>
  <si>
    <t>72049647</t>
  </si>
  <si>
    <t>2021/3/05</t>
  </si>
  <si>
    <t>13.39</t>
  </si>
  <si>
    <t>13.55</t>
  </si>
  <si>
    <t>3780250</t>
  </si>
  <si>
    <t>50638475</t>
  </si>
  <si>
    <t>2021/3/08</t>
  </si>
  <si>
    <t>13.31</t>
  </si>
  <si>
    <t>3345161</t>
  </si>
  <si>
    <t>45140799</t>
  </si>
  <si>
    <t>2021/3/09</t>
  </si>
  <si>
    <t>13.38</t>
  </si>
  <si>
    <t>3622863</t>
  </si>
  <si>
    <t>47462666</t>
  </si>
  <si>
    <t>2021/3/10</t>
  </si>
  <si>
    <t>1908626</t>
  </si>
  <si>
    <t>24854027</t>
  </si>
  <si>
    <t>2021/3/11</t>
  </si>
  <si>
    <t>12.90</t>
  </si>
  <si>
    <t>2155355</t>
  </si>
  <si>
    <t>28081230</t>
  </si>
  <si>
    <t>2021/3/12</t>
  </si>
  <si>
    <t>1767477</t>
  </si>
  <si>
    <t>23046673</t>
  </si>
  <si>
    <t>2021/3/15</t>
  </si>
  <si>
    <t>1654128</t>
  </si>
  <si>
    <t>21571384</t>
  </si>
  <si>
    <t>2021/3/16</t>
  </si>
  <si>
    <t>2439566</t>
  </si>
  <si>
    <t>32126389</t>
  </si>
  <si>
    <t>2021/3/17</t>
  </si>
  <si>
    <t>13.25</t>
  </si>
  <si>
    <t>1642542</t>
  </si>
  <si>
    <t>21682765</t>
  </si>
  <si>
    <t>2021/3/18</t>
  </si>
  <si>
    <t>1877752</t>
  </si>
  <si>
    <t>24841393</t>
  </si>
  <si>
    <t>2021/3/19</t>
  </si>
  <si>
    <t>2496131</t>
  </si>
  <si>
    <t>33126852</t>
  </si>
  <si>
    <t>2021/3/22</t>
  </si>
  <si>
    <t>2207757</t>
  </si>
  <si>
    <t>29329670</t>
  </si>
  <si>
    <t>2021/3/23</t>
  </si>
  <si>
    <t>13.30</t>
  </si>
  <si>
    <t>3608706</t>
  </si>
  <si>
    <t>48418496</t>
  </si>
  <si>
    <t>2021/3/24</t>
  </si>
  <si>
    <t>2174198</t>
  </si>
  <si>
    <t>29121321</t>
  </si>
  <si>
    <t>2021/3/25</t>
  </si>
  <si>
    <t>1680062</t>
  </si>
  <si>
    <t>22420684</t>
  </si>
  <si>
    <t>2021/3/26</t>
  </si>
  <si>
    <t>2252178</t>
  </si>
  <si>
    <t>30262456</t>
  </si>
  <si>
    <t>2021/3/29</t>
  </si>
  <si>
    <t>13.84</t>
  </si>
  <si>
    <t>3971451</t>
  </si>
  <si>
    <t>54274989</t>
  </si>
  <si>
    <t>2021/3/31</t>
  </si>
  <si>
    <t>13.91</t>
  </si>
  <si>
    <t>13.78</t>
  </si>
  <si>
    <t>2882172</t>
  </si>
  <si>
    <t>39773563</t>
  </si>
  <si>
    <t>2021/4/01</t>
  </si>
  <si>
    <t>2418138</t>
  </si>
  <si>
    <t>32994892</t>
  </si>
  <si>
    <t>2021/4/02</t>
  </si>
  <si>
    <t>1579622</t>
  </si>
  <si>
    <t>21493293</t>
  </si>
  <si>
    <t>2021/4/06</t>
  </si>
  <si>
    <t>13.63</t>
  </si>
  <si>
    <t>1486771</t>
  </si>
  <si>
    <t>20257024</t>
  </si>
  <si>
    <t>2021/4/07</t>
  </si>
  <si>
    <t>1913636</t>
  </si>
  <si>
    <t>25965432</t>
  </si>
  <si>
    <t>2021/4/08</t>
  </si>
  <si>
    <t>1888163</t>
  </si>
  <si>
    <t>25646560</t>
  </si>
  <si>
    <t>2021/4/09</t>
  </si>
  <si>
    <t>2469511</t>
  </si>
  <si>
    <t>33263717</t>
  </si>
  <si>
    <t>2021/4/12</t>
  </si>
  <si>
    <t>3331466</t>
  </si>
  <si>
    <t>44056719</t>
  </si>
  <si>
    <t>2021/4/13</t>
  </si>
  <si>
    <t>2391986</t>
  </si>
  <si>
    <t>31176266</t>
  </si>
  <si>
    <t>2021/4/14</t>
  </si>
  <si>
    <t>12.94</t>
  </si>
  <si>
    <t>1731252</t>
  </si>
  <si>
    <t>22675944</t>
  </si>
  <si>
    <t>2021/4/15</t>
  </si>
  <si>
    <t>1995765</t>
  </si>
  <si>
    <t>26509824</t>
  </si>
  <si>
    <t>2021/4/16</t>
  </si>
  <si>
    <t>2660253</t>
  </si>
  <si>
    <t>35715025</t>
  </si>
  <si>
    <t>2021/4/19</t>
  </si>
  <si>
    <t>2358720</t>
  </si>
  <si>
    <t>31850611</t>
  </si>
  <si>
    <t>2021/4/20</t>
  </si>
  <si>
    <t>2308419</t>
  </si>
  <si>
    <t>31106707</t>
  </si>
  <si>
    <t>2021/4/21</t>
  </si>
  <si>
    <t>14.37</t>
  </si>
  <si>
    <t>13450546</t>
  </si>
  <si>
    <t>188271047</t>
  </si>
  <si>
    <t>2021/4/22</t>
  </si>
  <si>
    <t>14.26</t>
  </si>
  <si>
    <t>14.10</t>
  </si>
  <si>
    <t>7814045</t>
  </si>
  <si>
    <t>110471973</t>
  </si>
  <si>
    <t>2021/4/23</t>
  </si>
  <si>
    <t>14.18</t>
  </si>
  <si>
    <t>4103093</t>
  </si>
  <si>
    <t>57435976</t>
  </si>
  <si>
    <t>2021/4/26</t>
  </si>
  <si>
    <t>13.71</t>
  </si>
  <si>
    <t>5507038</t>
  </si>
  <si>
    <t>76669997</t>
  </si>
  <si>
    <t>2021/4/27</t>
  </si>
  <si>
    <t>14.13</t>
  </si>
  <si>
    <t>5845470</t>
  </si>
  <si>
    <t>81499468</t>
  </si>
  <si>
    <t>2021/4/28</t>
  </si>
  <si>
    <t>29827900</t>
  </si>
  <si>
    <t>461285974</t>
  </si>
  <si>
    <t>2021/4/29</t>
  </si>
  <si>
    <t>23860574</t>
  </si>
  <si>
    <t>364565977</t>
  </si>
  <si>
    <t>2021/4/30</t>
  </si>
  <si>
    <t>26679731</t>
  </si>
  <si>
    <t>414738954</t>
  </si>
  <si>
    <t>日期</t>
  </si>
  <si>
    <t>计算漂移率，波动率</t>
  </si>
  <si>
    <t>计算u,d</t>
  </si>
  <si>
    <t>2019/4/30</t>
  </si>
  <si>
    <t>2019/5/06</t>
  </si>
  <si>
    <t>2019/5/07</t>
  </si>
  <si>
    <t>2019/5/08</t>
  </si>
  <si>
    <t>分析y</t>
  </si>
  <si>
    <t>2019/5/09</t>
  </si>
  <si>
    <t>y大于1.05</t>
  </si>
  <si>
    <t>2019/5/10</t>
  </si>
  <si>
    <t>y大于1.1</t>
  </si>
  <si>
    <t>2019/5/13</t>
  </si>
  <si>
    <t>2019/5/14</t>
  </si>
  <si>
    <t>2019/5/15</t>
  </si>
  <si>
    <t>2019/5/16</t>
  </si>
  <si>
    <t>2019/5/17</t>
  </si>
  <si>
    <t>2019/5/20</t>
  </si>
  <si>
    <t>2019/5/21</t>
  </si>
  <si>
    <t>2019/5/22</t>
  </si>
  <si>
    <t>2019/5/23</t>
  </si>
  <si>
    <t>2019/5/24</t>
  </si>
  <si>
    <t>2019/5/27</t>
  </si>
  <si>
    <t>2019/5/28</t>
  </si>
  <si>
    <t>2019/5/29</t>
  </si>
  <si>
    <t>2019/5/30</t>
  </si>
  <si>
    <t>2019/5/31</t>
  </si>
  <si>
    <t>2019/6/03</t>
  </si>
  <si>
    <t>2019/6/04</t>
  </si>
  <si>
    <t>2019/6/05</t>
  </si>
  <si>
    <t>2019/6/06</t>
  </si>
  <si>
    <t>2019/6/10</t>
  </si>
  <si>
    <t>2019/6/11</t>
  </si>
  <si>
    <t>2019/6/12</t>
  </si>
  <si>
    <t>2019/6/13</t>
  </si>
  <si>
    <t>2019/6/14</t>
  </si>
  <si>
    <t>2019/6/17</t>
  </si>
  <si>
    <t>2019/6/18</t>
  </si>
  <si>
    <t>2019/6/19</t>
  </si>
  <si>
    <t>2019/6/20</t>
  </si>
  <si>
    <t>2019/6/21</t>
  </si>
  <si>
    <t>2019/6/24</t>
  </si>
  <si>
    <t>2019/6/25</t>
  </si>
  <si>
    <t>2019/6/26</t>
  </si>
  <si>
    <t>2019/6/27</t>
  </si>
  <si>
    <t>2019/6/28</t>
  </si>
  <si>
    <t>2019/7/01</t>
  </si>
  <si>
    <t>2019/7/02</t>
  </si>
  <si>
    <t>2019/7/03</t>
  </si>
  <si>
    <t>2019/7/04</t>
  </si>
  <si>
    <t>2019/7/05</t>
  </si>
  <si>
    <t>2019/7/08</t>
  </si>
  <si>
    <t>2019/7/09</t>
  </si>
  <si>
    <t>2019/7/10</t>
  </si>
  <si>
    <t>2019/7/11</t>
  </si>
  <si>
    <t>2019/7/12</t>
  </si>
  <si>
    <t>2019/7/15</t>
  </si>
  <si>
    <t>2019/7/16</t>
  </si>
  <si>
    <t>2019/7/17</t>
  </si>
  <si>
    <t>2019/7/18</t>
  </si>
  <si>
    <t>2019/7/19</t>
  </si>
  <si>
    <t>2019/7/22</t>
  </si>
  <si>
    <t>2019/7/23</t>
  </si>
  <si>
    <t>2019/7/24</t>
  </si>
  <si>
    <t>2019/7/25</t>
  </si>
  <si>
    <t>2019/7/26</t>
  </si>
  <si>
    <t>2019/7/29</t>
  </si>
  <si>
    <t>2019/7/30</t>
  </si>
  <si>
    <t>2019/7/31</t>
  </si>
  <si>
    <t>2019/8/01</t>
  </si>
  <si>
    <t>2019/8/02</t>
  </si>
  <si>
    <t>2019/8/05</t>
  </si>
  <si>
    <t>2019/8/06</t>
  </si>
  <si>
    <t>2019/8/07</t>
  </si>
  <si>
    <t>2019/8/08</t>
  </si>
  <si>
    <t>2019/8/09</t>
  </si>
  <si>
    <t>2019/8/12</t>
  </si>
  <si>
    <t>2019/8/13</t>
  </si>
  <si>
    <t>2019/8/14</t>
  </si>
  <si>
    <t>2019/8/15</t>
  </si>
  <si>
    <t>2019/8/16</t>
  </si>
  <si>
    <t>2019/8/19</t>
  </si>
  <si>
    <t>2019/8/20</t>
  </si>
  <si>
    <t>2019/8/21</t>
  </si>
  <si>
    <t>2019/8/22</t>
  </si>
  <si>
    <t>2019/8/23</t>
  </si>
  <si>
    <t>2019/8/26</t>
  </si>
  <si>
    <t>2019/8/27</t>
  </si>
  <si>
    <t>2019/8/28</t>
  </si>
  <si>
    <t>2019/8/29</t>
  </si>
  <si>
    <t>2019/8/30</t>
  </si>
  <si>
    <t>2019/9/02</t>
  </si>
  <si>
    <t>2019/9/03</t>
  </si>
  <si>
    <t>2019/9/04</t>
  </si>
  <si>
    <t>2019/9/05</t>
  </si>
  <si>
    <t>2019/9/06</t>
  </si>
  <si>
    <t>2019/9/09</t>
  </si>
  <si>
    <t>2019/9/10</t>
  </si>
  <si>
    <t>2019/9/11</t>
  </si>
  <si>
    <t>2019/9/12</t>
  </si>
  <si>
    <t>2019/9/16</t>
  </si>
  <si>
    <t>2019/9/17</t>
  </si>
  <si>
    <t>2019/9/18</t>
  </si>
  <si>
    <t>2019/9/19</t>
  </si>
  <si>
    <t>2019/9/20</t>
  </si>
  <si>
    <t>2019/9/23</t>
  </si>
  <si>
    <t>2019/9/24</t>
  </si>
  <si>
    <t>2019/9/25</t>
  </si>
  <si>
    <t>2019/9/26</t>
  </si>
  <si>
    <t>2019/9/27</t>
  </si>
  <si>
    <t>2019/9/30</t>
  </si>
  <si>
    <t>2019/10/08</t>
  </si>
  <si>
    <t>2019/10/09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</si>
  <si>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</si>
  <si>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</si>
  <si>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</si>
  <si>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</si>
  <si>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</si>
  <si>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</si>
  <si>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</si>
  <si>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</si>
  <si>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</si>
  <si>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</si>
  <si>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</si>
  <si>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</si>
  <si>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</si>
  <si>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</si>
  <si>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</si>
  <si>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</si>
  <si>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</si>
  <si>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</si>
  <si>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</si>
  <si>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</si>
  <si>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</si>
  <si>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</si>
  <si>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</si>
  <si>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</si>
  <si>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</si>
  <si>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</si>
  <si>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</si>
  <si>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</si>
  <si>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</si>
  <si>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</si>
  <si>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</si>
  <si>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</si>
  <si>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</si>
  <si>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</si>
  <si>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</si>
  <si>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</si>
  <si>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</si>
  <si>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</si>
  <si>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</si>
  <si>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</si>
  <si>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</si>
  <si>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</si>
  <si>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</si>
  <si>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</si>
  <si>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</si>
  <si>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</si>
  <si>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</si>
  <si>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</si>
  <si>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</si>
  <si>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</si>
  <si>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</si>
  <si>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</si>
  <si>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</si>
  <si>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</si>
  <si>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</si>
  <si>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</si>
  <si>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</si>
  <si>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</si>
  <si>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</si>
  <si>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2020/1/02</t>
  </si>
  <si>
    <t>2020/1/03</t>
  </si>
  <si>
    <t>2020/1/06</t>
  </si>
  <si>
    <t>2020/1/07</t>
  </si>
  <si>
    <t>2020/1/08</t>
  </si>
  <si>
    <t>2020/1/09</t>
  </si>
  <si>
    <t>2020/1/10</t>
  </si>
  <si>
    <t>2020/1/13</t>
  </si>
  <si>
    <t>2020/1/14</t>
  </si>
  <si>
    <t>2020/1/15</t>
  </si>
  <si>
    <t>2020/1/16</t>
  </si>
  <si>
    <t>2020/1/17</t>
  </si>
  <si>
    <t>2020/1/20</t>
  </si>
  <si>
    <t>2020/1/21</t>
  </si>
  <si>
    <t>2020/1/22</t>
  </si>
  <si>
    <t>2020/1/23</t>
  </si>
  <si>
    <t>2020/2/03</t>
  </si>
  <si>
    <t>2020/2/04</t>
  </si>
  <si>
    <t>2020/2/05</t>
  </si>
  <si>
    <t>2020/2/06</t>
  </si>
  <si>
    <t>2020/2/07</t>
  </si>
  <si>
    <t>2020/2/10</t>
  </si>
  <si>
    <t>2020/2/11</t>
  </si>
  <si>
    <t>2020/2/12</t>
  </si>
  <si>
    <t>2020/2/13</t>
  </si>
  <si>
    <t>2020/2/14</t>
  </si>
  <si>
    <t>2020/2/17</t>
  </si>
  <si>
    <t>2020/2/18</t>
  </si>
  <si>
    <t>2020/2/19</t>
  </si>
  <si>
    <t>2020/2/20</t>
  </si>
  <si>
    <t>2020/2/21</t>
  </si>
  <si>
    <t>2020/2/24</t>
  </si>
  <si>
    <t>2020/2/25</t>
  </si>
  <si>
    <t>2020/2/26</t>
  </si>
  <si>
    <t>2020/2/27</t>
  </si>
  <si>
    <t>2020/2/28</t>
  </si>
  <si>
    <t>2020/3/02</t>
  </si>
  <si>
    <t>2020/3/03</t>
  </si>
  <si>
    <t>2020/3/04</t>
  </si>
  <si>
    <t>2020/3/05</t>
  </si>
  <si>
    <t>2020/3/06</t>
  </si>
  <si>
    <t>2020/3/09</t>
  </si>
  <si>
    <t>2020/3/10</t>
  </si>
  <si>
    <t>2020/3/11</t>
  </si>
  <si>
    <t>2020/3/12</t>
  </si>
  <si>
    <t>2020/3/13</t>
  </si>
  <si>
    <t>2020/3/16</t>
  </si>
  <si>
    <t>2020/3/17</t>
  </si>
  <si>
    <t>2020/3/18</t>
  </si>
  <si>
    <t>2020/3/19</t>
  </si>
  <si>
    <t>2020/3/20</t>
  </si>
  <si>
    <t>2020/3/23</t>
  </si>
  <si>
    <t>2020/3/24</t>
  </si>
  <si>
    <t>2020/3/25</t>
  </si>
  <si>
    <t>2020/3/26</t>
  </si>
  <si>
    <t>2020/3/27</t>
  </si>
  <si>
    <t>2020/3/30</t>
  </si>
  <si>
    <t>2020/3/31</t>
  </si>
  <si>
    <t>2020/4/01</t>
  </si>
  <si>
    <t>2020/4/02</t>
  </si>
  <si>
    <t>2020/4/03</t>
  </si>
  <si>
    <t>2020/4/07</t>
  </si>
  <si>
    <t>2020/4/08</t>
  </si>
  <si>
    <t>2020/4/09</t>
  </si>
  <si>
    <t>2020/4/10</t>
  </si>
  <si>
    <t>2020/4/13</t>
  </si>
  <si>
    <t>2020/4/14</t>
  </si>
  <si>
    <t>2020/4/15</t>
  </si>
  <si>
    <t>2020/4/16</t>
  </si>
  <si>
    <t>2020/4/17</t>
  </si>
  <si>
    <t>2020/4/20</t>
  </si>
  <si>
    <t>2020/4/21</t>
  </si>
  <si>
    <t>2020/4/22</t>
  </si>
  <si>
    <t>2020/4/23</t>
  </si>
  <si>
    <t>2020/4/24</t>
  </si>
  <si>
    <t>2020/4/27</t>
  </si>
  <si>
    <t>2020/4/28</t>
  </si>
  <si>
    <t>2020/4/29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</si>
</sst>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178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楷体"/>
      <charset val="134"/>
    </font>
    <font>
      <sz val="11"/>
      <color rgb="FF000000"/>
      <name val="楷体"/>
      <charset val="134"/>
    </font>
    <font>
      <b/>
      <sz val="11"/>
      <color theme="1"/>
      <name val="宋体"/>
      <charset val="134"/>
      <scheme val="minor"/>
    </font>
    <font>
      <b/>
      <sz val="11"/>
      <name val="楷体"/>
      <charset val="134"/>
    </font>
    <font>
      <sz val="11"/>
      <name val="楷体"/>
      <charset val="134"/>
    </font>
    <font>
      <sz val="11"/>
      <color theme="1"/>
      <name val="楷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9" borderId="13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0" fontId="0" fillId="0" borderId="0" xfId="9" applyNumberFormat="1" applyFont="1" applyAlignment="1"/>
    <xf numFmtId="178" fontId="0" fillId="0" borderId="0" xfId="0" applyNumberFormat="1"/>
    <xf numFmtId="178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applyFont="1" applyFill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9" fontId="7" fillId="0" borderId="6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0" fontId="8" fillId="0" borderId="0" xfId="0" applyFont="1"/>
    <xf numFmtId="0" fontId="7" fillId="0" borderId="7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10" fontId="7" fillId="0" borderId="6" xfId="9" applyNumberFormat="1" applyFont="1" applyFill="1" applyBorder="1" applyAlignment="1">
      <alignment horizontal="left" vertical="top" wrapText="1"/>
    </xf>
    <xf numFmtId="10" fontId="7" fillId="0" borderId="6" xfId="9" applyNumberFormat="1" applyFont="1" applyFill="1" applyBorder="1" applyAlignment="1">
      <alignment horizontal="right" vertical="top" wrapText="1"/>
    </xf>
    <xf numFmtId="10" fontId="7" fillId="0" borderId="7" xfId="9" applyNumberFormat="1" applyFont="1" applyFill="1" applyBorder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定价!$G$2</c:f>
              <c:strCache>
                <c:ptCount val="1"/>
                <c:pt idx="0">
                  <c:v>雪球产品定价贴现值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定价!$A$3:$A$8</c:f>
              <c:strCache>
                <c:ptCount val="6"/>
                <c:pt idx="0">
                  <c:v>100条</c:v>
                </c:pt>
                <c:pt idx="1">
                  <c:v>1000条</c:v>
                </c:pt>
                <c:pt idx="2">
                  <c:v>5000条</c:v>
                </c:pt>
                <c:pt idx="3">
                  <c:v>10000条</c:v>
                </c:pt>
                <c:pt idx="4">
                  <c:v>20000条</c:v>
                </c:pt>
                <c:pt idx="5">
                  <c:v>50000条</c:v>
                </c:pt>
              </c:strCache>
            </c:strRef>
          </c:cat>
          <c:val>
            <c:numRef>
              <c:f>定价!$G$3:$G$8</c:f>
              <c:numCache>
                <c:formatCode>General</c:formatCode>
                <c:ptCount val="6"/>
                <c:pt idx="0">
                  <c:v>47745.9202505866</c:v>
                </c:pt>
                <c:pt idx="1">
                  <c:v>43767.0935630377</c:v>
                </c:pt>
                <c:pt idx="2">
                  <c:v>43281.8707962635</c:v>
                </c:pt>
                <c:pt idx="3">
                  <c:v>43475.9599029732</c:v>
                </c:pt>
                <c:pt idx="4">
                  <c:v>42699.6034761344</c:v>
                </c:pt>
                <c:pt idx="5">
                  <c:v>42893.6925828441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710382"/>
        <c:axId val="411565065"/>
      </c:lineChart>
      <c:catAx>
        <c:axId val="913710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565065"/>
        <c:crosses val="autoZero"/>
        <c:auto val="1"/>
        <c:lblAlgn val="ctr"/>
        <c:lblOffset val="100"/>
        <c:noMultiLvlLbl val="0"/>
      </c:catAx>
      <c:valAx>
        <c:axId val="41156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7103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2413635</xdr:colOff>
      <xdr:row>24</xdr:row>
      <xdr:rowOff>167640</xdr:rowOff>
    </xdr:from>
    <xdr:to>
      <xdr:col>6</xdr:col>
      <xdr:colOff>959485</xdr:colOff>
      <xdr:row>40</xdr:row>
      <xdr:rowOff>88265</xdr:rowOff>
    </xdr:to>
    <xdr:graphicFrame>
      <xdr:nvGraphicFramePr>
        <xdr:cNvPr id="3" name="图表 2"/>
        <xdr:cNvGraphicFramePr/>
      </xdr:nvGraphicFramePr>
      <xdr:xfrm>
        <a:off x="4911090" y="4581525"/>
        <a:ext cx="4333240" cy="3334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zoomScale="85" zoomScaleNormal="85" workbookViewId="0">
      <selection activeCell="F24" sqref="F24"/>
    </sheetView>
  </sheetViews>
  <sheetFormatPr defaultColWidth="8.73076923076923" defaultRowHeight="16.8"/>
  <cols>
    <col min="1" max="1" width="26.3653846153846" customWidth="1"/>
    <col min="2" max="2" width="12.8173076923077" customWidth="1"/>
    <col min="3" max="3" width="35.1826923076923" customWidth="1"/>
    <col min="4" max="4" width="24.8173076923077" customWidth="1"/>
    <col min="5" max="5" width="13.4519230769231" customWidth="1"/>
    <col min="6" max="6" width="12.8173076923077"/>
    <col min="7" max="7" width="15.5480769230769" customWidth="1"/>
    <col min="8" max="8" width="27.5480769230769" customWidth="1"/>
    <col min="9" max="9" width="16.2692307692308" customWidth="1"/>
  </cols>
  <sheetData>
    <row r="1" spans="1:1">
      <c r="A1" s="28" t="s">
        <v>0</v>
      </c>
    </row>
    <row r="2" ht="36.75" spans="1:10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</row>
    <row r="3" ht="17.55" spans="1:10">
      <c r="A3" s="29" t="s">
        <v>11</v>
      </c>
      <c r="B3" s="29">
        <v>0.05</v>
      </c>
      <c r="C3" s="29">
        <v>0.14</v>
      </c>
      <c r="D3" s="29">
        <v>0.81</v>
      </c>
      <c r="E3" s="33">
        <v>0.0492</v>
      </c>
      <c r="F3" s="29">
        <f t="shared" ref="F3:F8" si="0">E3*1000000</f>
        <v>49200</v>
      </c>
      <c r="G3" s="29">
        <f>F3*EXP(-3%*1)</f>
        <v>47745.9202505866</v>
      </c>
      <c r="H3" s="29">
        <v>114.2048</v>
      </c>
      <c r="I3" s="29">
        <v>-0.1942</v>
      </c>
      <c r="J3" s="29">
        <v>15.6284</v>
      </c>
    </row>
    <row r="4" ht="17.55" spans="1:10">
      <c r="A4" s="29" t="s">
        <v>12</v>
      </c>
      <c r="B4" s="29">
        <v>0.051</v>
      </c>
      <c r="C4" s="29">
        <v>0.198</v>
      </c>
      <c r="D4" s="29">
        <v>0.751</v>
      </c>
      <c r="E4" s="33">
        <v>0.0451</v>
      </c>
      <c r="F4" s="29">
        <f t="shared" si="0"/>
        <v>45100</v>
      </c>
      <c r="G4" s="29">
        <f>F4*EXP(-3%*1)</f>
        <v>43767.0935630377</v>
      </c>
      <c r="H4" s="29">
        <v>117.9462</v>
      </c>
      <c r="I4" s="29">
        <v>-0.1441</v>
      </c>
      <c r="J4" s="29">
        <v>15.6175</v>
      </c>
    </row>
    <row r="5" ht="17.55" spans="1:10">
      <c r="A5" s="29" t="s">
        <v>13</v>
      </c>
      <c r="B5" s="29">
        <v>0.0462</v>
      </c>
      <c r="C5" s="29">
        <v>0.1828</v>
      </c>
      <c r="D5" s="29">
        <v>0.771</v>
      </c>
      <c r="E5" s="33">
        <v>0.0446</v>
      </c>
      <c r="F5" s="29">
        <f t="shared" si="0"/>
        <v>44600</v>
      </c>
      <c r="G5" s="29">
        <f>F5*EXP(-3%*1)</f>
        <v>43281.8707962635</v>
      </c>
      <c r="H5" s="29">
        <v>115.1367</v>
      </c>
      <c r="I5" s="29">
        <v>-0.1539</v>
      </c>
      <c r="J5" s="29">
        <v>15.4368</v>
      </c>
    </row>
    <row r="6" ht="17.55" spans="1:10">
      <c r="A6" s="29" t="s">
        <v>14</v>
      </c>
      <c r="B6" s="29">
        <v>0.0524</v>
      </c>
      <c r="C6" s="29">
        <v>0.1825</v>
      </c>
      <c r="D6" s="29">
        <v>0.7651</v>
      </c>
      <c r="E6" s="33">
        <v>0.0448</v>
      </c>
      <c r="F6" s="29">
        <f t="shared" si="0"/>
        <v>44800</v>
      </c>
      <c r="G6" s="29">
        <f>F6*EXP(-3%*1)</f>
        <v>43475.9599029732</v>
      </c>
      <c r="H6" s="29">
        <v>113.5855</v>
      </c>
      <c r="I6" s="29">
        <v>-0.1541</v>
      </c>
      <c r="J6" s="29">
        <v>15.456</v>
      </c>
    </row>
    <row r="7" ht="17.55" spans="1:10">
      <c r="A7" s="29" t="s">
        <v>15</v>
      </c>
      <c r="B7" s="29">
        <v>0.0513</v>
      </c>
      <c r="C7" s="29">
        <v>0.1851</v>
      </c>
      <c r="D7" s="29">
        <v>0.7635</v>
      </c>
      <c r="E7" s="33">
        <v>0.044</v>
      </c>
      <c r="F7" s="29">
        <f t="shared" si="0"/>
        <v>44000</v>
      </c>
      <c r="G7" s="29">
        <f t="shared" ref="G4:G14" si="1">F7*EXP(-3%*1)</f>
        <v>42699.6034761344</v>
      </c>
      <c r="H7" s="29">
        <v>113.4066</v>
      </c>
      <c r="I7" s="29">
        <v>-0.1534</v>
      </c>
      <c r="J7" s="29">
        <v>15.4676</v>
      </c>
    </row>
    <row r="8" ht="17.55" spans="1:10">
      <c r="A8" s="29" t="s">
        <v>16</v>
      </c>
      <c r="B8" s="29">
        <v>0.051</v>
      </c>
      <c r="C8" s="29">
        <v>0.1843</v>
      </c>
      <c r="D8" s="29">
        <v>0.7647</v>
      </c>
      <c r="E8" s="33">
        <v>0.0442</v>
      </c>
      <c r="F8" s="29">
        <f t="shared" si="0"/>
        <v>44200</v>
      </c>
      <c r="G8" s="29">
        <f t="shared" si="1"/>
        <v>42893.6925828441</v>
      </c>
      <c r="H8" s="29">
        <v>113.6322</v>
      </c>
      <c r="I8" s="29">
        <v>-0.1541</v>
      </c>
      <c r="J8" s="29">
        <v>15.4567</v>
      </c>
    </row>
    <row r="9" ht="17.55" hidden="1" spans="1:7">
      <c r="A9" s="29" t="s">
        <v>17</v>
      </c>
      <c r="B9" s="29"/>
      <c r="C9" s="29"/>
      <c r="D9" s="29"/>
      <c r="E9" s="29"/>
      <c r="F9" s="29">
        <f t="shared" ref="F9:F17" si="2">E9*1000000</f>
        <v>0</v>
      </c>
      <c r="G9" s="29">
        <f t="shared" si="1"/>
        <v>0</v>
      </c>
    </row>
    <row r="10" ht="17.55" hidden="1" spans="1:7">
      <c r="A10" s="29" t="s">
        <v>18</v>
      </c>
      <c r="B10" s="29"/>
      <c r="C10" s="29"/>
      <c r="D10" s="29"/>
      <c r="E10" s="29"/>
      <c r="F10" s="29">
        <f t="shared" si="2"/>
        <v>0</v>
      </c>
      <c r="G10" s="29">
        <f t="shared" si="1"/>
        <v>0</v>
      </c>
    </row>
    <row r="11" ht="17.55" hidden="1" spans="1:7">
      <c r="A11" s="29" t="s">
        <v>19</v>
      </c>
      <c r="B11" s="29"/>
      <c r="C11" s="29"/>
      <c r="D11" s="29"/>
      <c r="E11" s="29"/>
      <c r="F11" s="29">
        <f t="shared" si="2"/>
        <v>0</v>
      </c>
      <c r="G11" s="29">
        <f t="shared" si="1"/>
        <v>0</v>
      </c>
    </row>
    <row r="12" ht="17.55" hidden="1" spans="1:7">
      <c r="A12" s="29" t="s">
        <v>20</v>
      </c>
      <c r="B12" s="29"/>
      <c r="C12" s="29"/>
      <c r="D12" s="29"/>
      <c r="E12" s="29"/>
      <c r="F12" s="29">
        <f t="shared" si="2"/>
        <v>0</v>
      </c>
      <c r="G12" s="29">
        <f t="shared" si="1"/>
        <v>0</v>
      </c>
    </row>
    <row r="13" ht="17.55" hidden="1" spans="1:7">
      <c r="A13" s="29" t="s">
        <v>21</v>
      </c>
      <c r="B13" s="29"/>
      <c r="C13" s="29"/>
      <c r="D13" s="29"/>
      <c r="E13" s="29"/>
      <c r="F13" s="29">
        <f t="shared" si="2"/>
        <v>0</v>
      </c>
      <c r="G13" s="29">
        <f t="shared" si="1"/>
        <v>0</v>
      </c>
    </row>
    <row r="14" ht="17.55" hidden="1" spans="1:7">
      <c r="A14" s="29"/>
      <c r="B14" s="29"/>
      <c r="C14" s="29"/>
      <c r="D14" s="29"/>
      <c r="E14" s="29"/>
      <c r="F14" s="29">
        <f t="shared" si="2"/>
        <v>0</v>
      </c>
      <c r="G14" s="29">
        <f t="shared" si="1"/>
        <v>0</v>
      </c>
    </row>
    <row r="16" spans="1:1">
      <c r="A16" s="28" t="s">
        <v>22</v>
      </c>
    </row>
    <row r="17" ht="17.55" spans="1:10">
      <c r="A17" s="29" t="s">
        <v>23</v>
      </c>
      <c r="B17" s="29" t="s">
        <v>24</v>
      </c>
      <c r="C17" s="29" t="s">
        <v>25</v>
      </c>
      <c r="D17" s="29" t="s">
        <v>26</v>
      </c>
      <c r="E17" s="29"/>
      <c r="F17" s="29"/>
      <c r="G17" s="29"/>
      <c r="H17" s="29"/>
      <c r="I17" s="29"/>
      <c r="J17" s="29"/>
    </row>
    <row r="18" ht="17.55" spans="1:10">
      <c r="A18" s="29"/>
      <c r="B18" s="29">
        <f>0.25*360/365</f>
        <v>0.246575342465753</v>
      </c>
      <c r="C18" s="29">
        <f>I8</f>
        <v>-0.1541</v>
      </c>
      <c r="D18" s="29">
        <f>0.25*H8/365</f>
        <v>0.0778302739726027</v>
      </c>
      <c r="E18" s="29">
        <f>B8*B18+C8*C18+D8*D18</f>
        <v>0.0436915229726027</v>
      </c>
      <c r="F18" s="29">
        <f>E18*1000000</f>
        <v>43691.5229726027</v>
      </c>
      <c r="G18" s="29">
        <f>F18*EXP(-3%*1)</f>
        <v>42400.2433226944</v>
      </c>
      <c r="H18" s="29"/>
      <c r="I18" s="29"/>
      <c r="J18" s="29"/>
    </row>
    <row r="21" ht="36" spans="1:4">
      <c r="A21" s="30" t="s">
        <v>1</v>
      </c>
      <c r="B21" s="30" t="s">
        <v>2</v>
      </c>
      <c r="C21" s="30" t="s">
        <v>3</v>
      </c>
      <c r="D21" s="30" t="s">
        <v>4</v>
      </c>
    </row>
    <row r="22" spans="1:4">
      <c r="A22" s="30" t="s">
        <v>27</v>
      </c>
      <c r="B22" s="31">
        <f>B8</f>
        <v>0.051</v>
      </c>
      <c r="C22" s="31">
        <f>C8</f>
        <v>0.1843</v>
      </c>
      <c r="D22" s="31">
        <f>D8</f>
        <v>0.7647</v>
      </c>
    </row>
    <row r="23" spans="1:4">
      <c r="A23" s="30" t="s">
        <v>28</v>
      </c>
      <c r="B23" s="31">
        <f>0.25*360/365</f>
        <v>0.246575342465753</v>
      </c>
      <c r="C23" s="31">
        <f>C18</f>
        <v>-0.1541</v>
      </c>
      <c r="D23" s="31">
        <f>D18</f>
        <v>0.0778302739726027</v>
      </c>
    </row>
    <row r="24" spans="1:4">
      <c r="A24" s="30" t="s">
        <v>29</v>
      </c>
      <c r="B24" s="32">
        <f>B22*B23+C22*C23+D22*D23</f>
        <v>0.0436915229726027</v>
      </c>
      <c r="C24" s="32"/>
      <c r="D24" s="32"/>
    </row>
  </sheetData>
  <mergeCells count="1">
    <mergeCell ref="B24:D24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workbookViewId="0">
      <selection activeCell="A2" sqref="A2:E14"/>
    </sheetView>
  </sheetViews>
  <sheetFormatPr defaultColWidth="8.73076923076923" defaultRowHeight="16.8" outlineLevelCol="4"/>
  <cols>
    <col min="1" max="1" width="14" customWidth="1"/>
    <col min="2" max="2" width="23" customWidth="1"/>
    <col min="3" max="5" width="20.8173076923077" customWidth="1"/>
  </cols>
  <sheetData>
    <row r="1" spans="1:1">
      <c r="A1" s="22" t="s">
        <v>30</v>
      </c>
    </row>
    <row r="2" spans="1:5">
      <c r="A2" s="23" t="s">
        <v>31</v>
      </c>
      <c r="B2" s="24">
        <v>43951</v>
      </c>
      <c r="C2" s="24">
        <v>43984</v>
      </c>
      <c r="D2" s="24">
        <v>44014</v>
      </c>
      <c r="E2" s="24">
        <v>44043</v>
      </c>
    </row>
    <row r="3" spans="1:5">
      <c r="A3" s="23" t="s">
        <v>32</v>
      </c>
      <c r="B3" s="25">
        <v>12.97</v>
      </c>
      <c r="C3" s="25">
        <v>12.97</v>
      </c>
      <c r="D3" s="25">
        <v>12.97</v>
      </c>
      <c r="E3" s="25">
        <v>12.97</v>
      </c>
    </row>
    <row r="4" spans="1:5">
      <c r="A4" s="23" t="s">
        <v>33</v>
      </c>
      <c r="B4" s="25">
        <v>0.0158</v>
      </c>
      <c r="C4" s="25">
        <v>0.0158</v>
      </c>
      <c r="D4" s="25">
        <v>0.0158</v>
      </c>
      <c r="E4" s="25">
        <v>0.0158</v>
      </c>
    </row>
    <row r="5" spans="1:5">
      <c r="A5" s="23" t="s">
        <v>34</v>
      </c>
      <c r="B5" s="25">
        <f>B3</f>
        <v>12.97</v>
      </c>
      <c r="C5" s="25">
        <f>C3</f>
        <v>12.97</v>
      </c>
      <c r="D5" s="25">
        <f>D3</f>
        <v>12.97</v>
      </c>
      <c r="E5" s="25">
        <f>E3</f>
        <v>12.97</v>
      </c>
    </row>
    <row r="6" spans="1:5">
      <c r="A6" s="23" t="s">
        <v>35</v>
      </c>
      <c r="B6" s="25">
        <v>12.97</v>
      </c>
      <c r="C6" s="25">
        <v>13.58</v>
      </c>
      <c r="D6" s="25">
        <v>14.61</v>
      </c>
      <c r="E6" s="25">
        <v>15.67</v>
      </c>
    </row>
    <row r="7" spans="1:5">
      <c r="A7" s="23" t="s">
        <v>36</v>
      </c>
      <c r="B7" s="25">
        <v>1</v>
      </c>
      <c r="C7" s="25">
        <f>(1-30/360)</f>
        <v>0.916666666666667</v>
      </c>
      <c r="D7" s="25">
        <f>(1-60/360)</f>
        <v>0.833333333333333</v>
      </c>
      <c r="E7" s="25">
        <f>(1-90/360)</f>
        <v>0.75</v>
      </c>
    </row>
    <row r="8" spans="1:5">
      <c r="A8" s="23" t="s">
        <v>37</v>
      </c>
      <c r="B8" s="26">
        <v>0.03</v>
      </c>
      <c r="C8" s="26">
        <v>0.03</v>
      </c>
      <c r="D8" s="26">
        <v>0.03</v>
      </c>
      <c r="E8" s="26">
        <v>0.03</v>
      </c>
    </row>
    <row r="9" spans="1:5">
      <c r="A9" s="23" t="s">
        <v>38</v>
      </c>
      <c r="B9" s="25">
        <f>(LN(B3/B5)+(B8+B4^2*(243)/2)*B7)/(B4*(243)^0.5*(B7^0.5))</f>
        <v>0.244952666677562</v>
      </c>
      <c r="C9" s="25">
        <f>(LN(C6/C5)+(C8+C4^2*(243)/2)*C7)/(C4*(243)^0.5*(C7^0.5))</f>
        <v>0.429421611706487</v>
      </c>
      <c r="D9" s="25">
        <f>(LN(D6/D5)+(D8+D4^2*(243)/2)*D7)/(D4*(243)^0.5*(D7^0.5))</f>
        <v>0.753179273038034</v>
      </c>
      <c r="E9" s="25">
        <f>(LN(E6/E5)+(E8+E4^2*(243)/2)*E7)/(E4*(243)^0.5*(E7^0.5))</f>
        <v>1.09872247088409</v>
      </c>
    </row>
    <row r="10" spans="1:5">
      <c r="A10" s="23" t="s">
        <v>39</v>
      </c>
      <c r="B10" s="25">
        <f>NORMDIST(B9,0,1,TRUE)-1</f>
        <v>-0.403246540735472</v>
      </c>
      <c r="C10" s="25">
        <f>NORMDIST(C9,0,1,TRUE)-1</f>
        <v>-0.333808214434498</v>
      </c>
      <c r="D10" s="25">
        <f>NORMDIST(D9,0,1,TRUE)-1</f>
        <v>-0.225671096397619</v>
      </c>
      <c r="E10" s="25">
        <f>NORMDIST(E9,0,1,TRUE)-1</f>
        <v>-0.135944569015133</v>
      </c>
    </row>
    <row r="11" spans="1:5">
      <c r="A11" s="23" t="s">
        <v>40</v>
      </c>
      <c r="B11" s="27">
        <f>1000000/12.97</f>
        <v>77101.0023130301</v>
      </c>
      <c r="C11" s="27">
        <f>1000000/12.97</f>
        <v>77101.0023130301</v>
      </c>
      <c r="D11" s="27">
        <f>1000000/12.97</f>
        <v>77101.0023130301</v>
      </c>
      <c r="E11" s="27">
        <f>1000000/12.97</f>
        <v>77101.0023130301</v>
      </c>
    </row>
    <row r="12" spans="1:5">
      <c r="A12" s="23" t="s">
        <v>41</v>
      </c>
      <c r="B12" s="27">
        <f>-B10*B11</f>
        <v>31090.712469967</v>
      </c>
      <c r="C12" s="27">
        <f>-C10*C11</f>
        <v>25736.9479132226</v>
      </c>
      <c r="D12" s="27">
        <f>-D10*D11</f>
        <v>17399.4677253368</v>
      </c>
      <c r="E12" s="27">
        <f>-E10*E11</f>
        <v>10481.4625300796</v>
      </c>
    </row>
    <row r="13" spans="1:5">
      <c r="A13" s="23" t="s">
        <v>42</v>
      </c>
      <c r="B13" s="27">
        <v>31090.712469967</v>
      </c>
      <c r="C13" s="27">
        <v>-5353.76455674437</v>
      </c>
      <c r="D13" s="27">
        <v>-8337.48018788582</v>
      </c>
      <c r="E13" s="27">
        <v>-6918.00519525721</v>
      </c>
    </row>
    <row r="14" spans="1:5">
      <c r="A14" s="23" t="s">
        <v>43</v>
      </c>
      <c r="B14" s="25" t="s">
        <v>44</v>
      </c>
      <c r="C14" s="25" t="s">
        <v>45</v>
      </c>
      <c r="D14" s="25" t="s">
        <v>46</v>
      </c>
      <c r="E14" s="25" t="s">
        <v>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workbookViewId="0">
      <selection activeCell="B8" sqref="B8:F8"/>
    </sheetView>
  </sheetViews>
  <sheetFormatPr defaultColWidth="9.23076923076923" defaultRowHeight="16.8" outlineLevelCol="5"/>
  <cols>
    <col min="1" max="1" width="17.2980769230769" customWidth="1"/>
    <col min="2" max="2" width="21.1442307692308" customWidth="1"/>
    <col min="3" max="3" width="17.6153846153846" customWidth="1"/>
    <col min="4" max="4" width="16.1826923076923" customWidth="1"/>
    <col min="5" max="5" width="20.9903846153846" customWidth="1"/>
    <col min="6" max="6" width="22.1153846153846" customWidth="1"/>
  </cols>
  <sheetData>
    <row r="1" ht="17.55" spans="1:6">
      <c r="A1" s="14" t="s">
        <v>31</v>
      </c>
      <c r="B1" s="15">
        <v>43951</v>
      </c>
      <c r="C1" s="15">
        <v>43984</v>
      </c>
      <c r="D1" s="15">
        <v>44014</v>
      </c>
      <c r="E1" s="15">
        <v>44043</v>
      </c>
      <c r="F1" s="15">
        <v>44076</v>
      </c>
    </row>
    <row r="2" ht="17.55" spans="1:6">
      <c r="A2" s="16" t="s">
        <v>48</v>
      </c>
      <c r="B2" s="17">
        <v>42893.7</v>
      </c>
      <c r="C2" s="17" t="s">
        <v>49</v>
      </c>
      <c r="D2" s="17" t="s">
        <v>49</v>
      </c>
      <c r="E2" s="17" t="s">
        <v>49</v>
      </c>
      <c r="F2" s="17" t="s">
        <v>49</v>
      </c>
    </row>
    <row r="3" spans="1:6">
      <c r="A3" s="16" t="s">
        <v>50</v>
      </c>
      <c r="B3" s="17" t="s">
        <v>49</v>
      </c>
      <c r="C3" s="17" t="s">
        <v>49</v>
      </c>
      <c r="D3" s="17" t="s">
        <v>49</v>
      </c>
      <c r="E3" s="17" t="s">
        <v>49</v>
      </c>
      <c r="F3" s="17">
        <v>-82191.78</v>
      </c>
    </row>
    <row r="4" spans="1:6">
      <c r="A4" s="16" t="s">
        <v>51</v>
      </c>
      <c r="B4" s="18">
        <f>B2*EXP(D7*120/360)+F3</f>
        <v>-38866.9911481418</v>
      </c>
      <c r="C4" s="18"/>
      <c r="D4" s="18"/>
      <c r="E4" s="18"/>
      <c r="F4" s="21"/>
    </row>
    <row r="5" spans="1:6">
      <c r="A5" s="16" t="s">
        <v>35</v>
      </c>
      <c r="B5" s="17">
        <v>12.97</v>
      </c>
      <c r="C5" s="17">
        <v>13.58</v>
      </c>
      <c r="D5" s="17">
        <v>14.61</v>
      </c>
      <c r="E5" s="17">
        <v>15.67</v>
      </c>
      <c r="F5" s="17">
        <v>14.84</v>
      </c>
    </row>
    <row r="6" spans="1:6">
      <c r="A6" s="16" t="s">
        <v>52</v>
      </c>
      <c r="B6" s="19">
        <f>-对冲策略!B13*B5</f>
        <v>-403246.540735472</v>
      </c>
      <c r="C6" s="19">
        <f>-对冲策略!C13*C5</f>
        <v>72704.1226805885</v>
      </c>
      <c r="D6" s="19">
        <f>-对冲策略!D13*D5</f>
        <v>121810.585545012</v>
      </c>
      <c r="E6" s="19">
        <f>-对冲策略!E13*E5</f>
        <v>108405.14140968</v>
      </c>
      <c r="F6" s="19">
        <f>对冲策略!E12*F5</f>
        <v>155544.903946382</v>
      </c>
    </row>
    <row r="7" spans="1:6">
      <c r="A7" s="16" t="s">
        <v>37</v>
      </c>
      <c r="B7" s="20">
        <v>0.03</v>
      </c>
      <c r="C7" s="20">
        <v>0.03</v>
      </c>
      <c r="D7" s="20">
        <v>0.03</v>
      </c>
      <c r="E7" s="20">
        <v>0.03</v>
      </c>
      <c r="F7" s="20">
        <v>0.03</v>
      </c>
    </row>
    <row r="8" spans="1:6">
      <c r="A8" s="16" t="s">
        <v>53</v>
      </c>
      <c r="B8" s="19">
        <f>(B2+B6)*EXP(B7*120/360)</f>
        <v>-363974.446994118</v>
      </c>
      <c r="C8" s="19">
        <f>(C6)*EXP(C7*90/360)</f>
        <v>73251.4535257514</v>
      </c>
      <c r="D8" s="19">
        <f>(D6)*EXP(D7*60/360)</f>
        <v>122421.163645952</v>
      </c>
      <c r="E8" s="19">
        <f>(E6)*EXP(E7*30/360)</f>
        <v>108676.493311753</v>
      </c>
      <c r="F8" s="19">
        <f>F3+F6</f>
        <v>73353.1239463816</v>
      </c>
    </row>
    <row r="9" spans="1:6">
      <c r="A9" s="16" t="s">
        <v>54</v>
      </c>
      <c r="B9" s="18">
        <f>SUM(B8:F8)</f>
        <v>13727.7874357198</v>
      </c>
      <c r="C9" s="18"/>
      <c r="D9" s="18"/>
      <c r="E9" s="18"/>
      <c r="F9" s="21"/>
    </row>
  </sheetData>
  <mergeCells count="2">
    <mergeCell ref="B4:F4"/>
    <mergeCell ref="B9:F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67"/>
  <sheetViews>
    <sheetView zoomScale="90" zoomScaleNormal="90" topLeftCell="D1" workbookViewId="0">
      <selection activeCell="I12" sqref="I12"/>
    </sheetView>
  </sheetViews>
  <sheetFormatPr defaultColWidth="9" defaultRowHeight="16.8"/>
  <cols>
    <col min="2" max="2" width="11.8173076923077" style="6"/>
    <col min="4" max="4" width="27.5480769230769" customWidth="1"/>
    <col min="5" max="5" width="29.8173076923077" customWidth="1"/>
    <col min="6" max="11" width="15.7115384615385" customWidth="1"/>
    <col min="12" max="12" width="16.7115384615385" customWidth="1"/>
    <col min="13" max="13" width="18.7115384615385" customWidth="1"/>
    <col min="14" max="14" width="15.7115384615385" customWidth="1"/>
    <col min="16" max="16" width="14.0769230769231"/>
    <col min="17" max="17" width="12.9230769230769"/>
  </cols>
  <sheetData>
    <row r="1" spans="4:16"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P1" t="s">
        <v>66</v>
      </c>
    </row>
    <row r="2" spans="1:16">
      <c r="A2">
        <v>1</v>
      </c>
      <c r="B2" s="7" t="s">
        <v>67</v>
      </c>
      <c r="C2">
        <f>1</f>
        <v>1</v>
      </c>
      <c r="D2" s="3" t="s">
        <v>67</v>
      </c>
      <c r="E2" s="3" t="s">
        <v>67</v>
      </c>
      <c r="F2" s="3" t="s">
        <v>68</v>
      </c>
      <c r="G2" s="3" t="s">
        <v>69</v>
      </c>
      <c r="H2" s="3" t="s">
        <v>70</v>
      </c>
      <c r="I2" s="3">
        <v>1</v>
      </c>
      <c r="J2" s="12" t="s">
        <v>71</v>
      </c>
      <c r="K2" s="3" t="s">
        <v>72</v>
      </c>
      <c r="L2" s="3" t="s">
        <v>73</v>
      </c>
      <c r="M2" s="3" t="s">
        <v>74</v>
      </c>
      <c r="N2" s="4">
        <v>5126</v>
      </c>
      <c r="P2" t="s">
        <v>75</v>
      </c>
    </row>
    <row r="3" spans="1:14">
      <c r="A3">
        <v>2</v>
      </c>
      <c r="B3" s="8">
        <v>43952</v>
      </c>
      <c r="C3">
        <f>C2+1</f>
        <v>2</v>
      </c>
      <c r="D3" s="3" t="s">
        <v>76</v>
      </c>
      <c r="E3" s="3" t="s">
        <v>76</v>
      </c>
      <c r="F3" s="3" t="s">
        <v>77</v>
      </c>
      <c r="G3" s="3" t="s">
        <v>78</v>
      </c>
      <c r="H3" s="3" t="s">
        <v>79</v>
      </c>
      <c r="I3" s="3" t="e">
        <f>J3/$J2</f>
        <v>#VALUE!</v>
      </c>
      <c r="J3" s="4">
        <v>13.15</v>
      </c>
      <c r="K3" s="3" t="s">
        <v>80</v>
      </c>
      <c r="L3" s="3" t="s">
        <v>81</v>
      </c>
      <c r="M3" s="3" t="s">
        <v>82</v>
      </c>
      <c r="N3" s="4">
        <v>7576</v>
      </c>
    </row>
    <row r="4" spans="1:14">
      <c r="A4">
        <v>3</v>
      </c>
      <c r="B4" s="8">
        <v>43953</v>
      </c>
      <c r="C4">
        <f t="shared" ref="C4:C67" si="0">C3+1</f>
        <v>3</v>
      </c>
      <c r="D4" s="3" t="s">
        <v>83</v>
      </c>
      <c r="E4" s="3" t="s">
        <v>83</v>
      </c>
      <c r="F4" s="3" t="s">
        <v>84</v>
      </c>
      <c r="G4" s="3" t="s">
        <v>85</v>
      </c>
      <c r="H4" s="3" t="s">
        <v>86</v>
      </c>
      <c r="I4" s="3">
        <f t="shared" ref="I4:I67" si="1">J4/$J3</f>
        <v>0.996197718631179</v>
      </c>
      <c r="J4" s="4">
        <v>13.1</v>
      </c>
      <c r="K4" s="3" t="s">
        <v>87</v>
      </c>
      <c r="L4" s="3" t="s">
        <v>88</v>
      </c>
      <c r="M4" s="3" t="s">
        <v>89</v>
      </c>
      <c r="N4" s="4">
        <v>4701</v>
      </c>
    </row>
    <row r="5" spans="1:14">
      <c r="A5">
        <v>4</v>
      </c>
      <c r="B5" s="8">
        <v>43954</v>
      </c>
      <c r="C5">
        <f t="shared" si="0"/>
        <v>4</v>
      </c>
      <c r="D5" s="3" t="s">
        <v>90</v>
      </c>
      <c r="E5" s="3" t="s">
        <v>90</v>
      </c>
      <c r="F5" s="3" t="s">
        <v>87</v>
      </c>
      <c r="G5" s="3" t="s">
        <v>91</v>
      </c>
      <c r="H5" s="3" t="s">
        <v>92</v>
      </c>
      <c r="I5" s="3">
        <f t="shared" si="1"/>
        <v>1.00534351145038</v>
      </c>
      <c r="J5" s="4">
        <v>13.17</v>
      </c>
      <c r="K5" s="3" t="s">
        <v>93</v>
      </c>
      <c r="L5" s="3" t="s">
        <v>94</v>
      </c>
      <c r="M5" s="3" t="s">
        <v>95</v>
      </c>
      <c r="N5" s="4">
        <v>3958</v>
      </c>
    </row>
    <row r="6" spans="1:14">
      <c r="A6">
        <v>5</v>
      </c>
      <c r="B6" s="8">
        <v>43955</v>
      </c>
      <c r="C6">
        <f t="shared" si="0"/>
        <v>5</v>
      </c>
      <c r="D6" s="3" t="s">
        <v>96</v>
      </c>
      <c r="E6" s="3" t="s">
        <v>96</v>
      </c>
      <c r="F6" s="3" t="s">
        <v>97</v>
      </c>
      <c r="G6" s="3" t="s">
        <v>98</v>
      </c>
      <c r="H6" s="3" t="s">
        <v>99</v>
      </c>
      <c r="I6" s="3">
        <f t="shared" si="1"/>
        <v>0.996203492786636</v>
      </c>
      <c r="J6" s="4">
        <v>13.12</v>
      </c>
      <c r="K6" s="3" t="s">
        <v>100</v>
      </c>
      <c r="L6" s="3" t="s">
        <v>101</v>
      </c>
      <c r="M6" s="3" t="s">
        <v>102</v>
      </c>
      <c r="N6" s="4">
        <v>3709</v>
      </c>
    </row>
    <row r="7" spans="1:14">
      <c r="A7">
        <v>6</v>
      </c>
      <c r="B7" s="8">
        <v>43956</v>
      </c>
      <c r="C7">
        <f t="shared" si="0"/>
        <v>6</v>
      </c>
      <c r="D7" s="3" t="s">
        <v>103</v>
      </c>
      <c r="E7" s="3" t="s">
        <v>103</v>
      </c>
      <c r="F7" s="3" t="s">
        <v>104</v>
      </c>
      <c r="G7" s="3" t="s">
        <v>98</v>
      </c>
      <c r="H7" s="3" t="s">
        <v>99</v>
      </c>
      <c r="I7" s="3">
        <f t="shared" si="1"/>
        <v>1.00228658536585</v>
      </c>
      <c r="J7" s="4">
        <v>13.15</v>
      </c>
      <c r="K7" s="3" t="s">
        <v>99</v>
      </c>
      <c r="L7" s="3" t="s">
        <v>105</v>
      </c>
      <c r="M7" s="3" t="s">
        <v>106</v>
      </c>
      <c r="N7" s="4">
        <v>3465</v>
      </c>
    </row>
    <row r="8" spans="1:14">
      <c r="A8">
        <v>7</v>
      </c>
      <c r="B8" s="8">
        <v>43957</v>
      </c>
      <c r="C8">
        <f t="shared" si="0"/>
        <v>7</v>
      </c>
      <c r="D8" s="3" t="s">
        <v>107</v>
      </c>
      <c r="E8" s="3" t="s">
        <v>107</v>
      </c>
      <c r="F8" s="3" t="s">
        <v>84</v>
      </c>
      <c r="G8" s="3" t="s">
        <v>108</v>
      </c>
      <c r="H8" s="3" t="s">
        <v>92</v>
      </c>
      <c r="I8" s="3">
        <f t="shared" si="1"/>
        <v>1.01368821292776</v>
      </c>
      <c r="J8" s="4">
        <v>13.33</v>
      </c>
      <c r="K8" s="3" t="s">
        <v>84</v>
      </c>
      <c r="L8" s="3" t="s">
        <v>109</v>
      </c>
      <c r="M8" s="3" t="s">
        <v>110</v>
      </c>
      <c r="N8" s="4">
        <v>5788</v>
      </c>
    </row>
    <row r="9" spans="1:14">
      <c r="A9">
        <v>8</v>
      </c>
      <c r="B9" s="8">
        <v>43958</v>
      </c>
      <c r="C9">
        <f t="shared" si="0"/>
        <v>8</v>
      </c>
      <c r="D9" s="3" t="s">
        <v>111</v>
      </c>
      <c r="E9" s="3" t="s">
        <v>111</v>
      </c>
      <c r="F9" s="3" t="s">
        <v>112</v>
      </c>
      <c r="G9" s="3" t="s">
        <v>113</v>
      </c>
      <c r="H9" s="3" t="s">
        <v>78</v>
      </c>
      <c r="I9" s="3">
        <f t="shared" si="1"/>
        <v>0.987246811702926</v>
      </c>
      <c r="J9" s="4">
        <v>13.16</v>
      </c>
      <c r="K9" s="3" t="s">
        <v>98</v>
      </c>
      <c r="L9" s="3" t="s">
        <v>114</v>
      </c>
      <c r="M9" s="3" t="s">
        <v>115</v>
      </c>
      <c r="N9" s="4">
        <v>3861</v>
      </c>
    </row>
    <row r="10" spans="1:14">
      <c r="A10">
        <v>9</v>
      </c>
      <c r="B10" s="8">
        <v>43959</v>
      </c>
      <c r="C10">
        <f t="shared" si="0"/>
        <v>9</v>
      </c>
      <c r="D10" s="3" t="s">
        <v>116</v>
      </c>
      <c r="E10" s="3" t="s">
        <v>116</v>
      </c>
      <c r="F10" s="3" t="s">
        <v>78</v>
      </c>
      <c r="G10" s="3" t="s">
        <v>117</v>
      </c>
      <c r="H10" s="3" t="s">
        <v>84</v>
      </c>
      <c r="I10" s="3">
        <f t="shared" si="1"/>
        <v>1.00075987841945</v>
      </c>
      <c r="J10" s="4">
        <v>13.17</v>
      </c>
      <c r="K10" s="3" t="s">
        <v>118</v>
      </c>
      <c r="L10" s="3" t="s">
        <v>119</v>
      </c>
      <c r="M10" s="3" t="s">
        <v>120</v>
      </c>
      <c r="N10" s="4">
        <v>2953</v>
      </c>
    </row>
    <row r="11" spans="1:14">
      <c r="A11">
        <v>10</v>
      </c>
      <c r="B11" s="8">
        <v>43960</v>
      </c>
      <c r="C11">
        <f t="shared" si="0"/>
        <v>10</v>
      </c>
      <c r="D11" s="3" t="s">
        <v>121</v>
      </c>
      <c r="E11" s="3" t="s">
        <v>121</v>
      </c>
      <c r="F11" s="3" t="s">
        <v>97</v>
      </c>
      <c r="G11" s="3" t="s">
        <v>122</v>
      </c>
      <c r="H11" s="3" t="s">
        <v>123</v>
      </c>
      <c r="I11" s="3">
        <f t="shared" si="1"/>
        <v>1.00151860288535</v>
      </c>
      <c r="J11" s="4">
        <v>13.19</v>
      </c>
      <c r="K11" s="3" t="s">
        <v>91</v>
      </c>
      <c r="L11" s="3" t="s">
        <v>124</v>
      </c>
      <c r="M11" s="3" t="s">
        <v>125</v>
      </c>
      <c r="N11" s="4">
        <v>4640</v>
      </c>
    </row>
    <row r="12" spans="1:14">
      <c r="A12">
        <v>11</v>
      </c>
      <c r="B12" s="8">
        <v>43961</v>
      </c>
      <c r="C12">
        <f t="shared" si="0"/>
        <v>11</v>
      </c>
      <c r="D12" s="3" t="s">
        <v>126</v>
      </c>
      <c r="E12" s="3" t="s">
        <v>126</v>
      </c>
      <c r="F12" s="3" t="s">
        <v>127</v>
      </c>
      <c r="G12" s="3" t="s">
        <v>108</v>
      </c>
      <c r="H12" s="3" t="s">
        <v>91</v>
      </c>
      <c r="I12" s="3">
        <f t="shared" si="1"/>
        <v>1.00530705079606</v>
      </c>
      <c r="J12" s="4">
        <v>13.26</v>
      </c>
      <c r="K12" s="3" t="s">
        <v>117</v>
      </c>
      <c r="L12" s="3" t="s">
        <v>128</v>
      </c>
      <c r="M12" s="3" t="s">
        <v>129</v>
      </c>
      <c r="N12" s="4">
        <v>4882</v>
      </c>
    </row>
    <row r="13" spans="1:14">
      <c r="A13">
        <v>12</v>
      </c>
      <c r="B13" s="8">
        <v>43962</v>
      </c>
      <c r="C13">
        <f t="shared" si="0"/>
        <v>12</v>
      </c>
      <c r="D13" s="3" t="s">
        <v>130</v>
      </c>
      <c r="E13" s="3" t="s">
        <v>130</v>
      </c>
      <c r="F13" s="3" t="s">
        <v>131</v>
      </c>
      <c r="G13" s="3" t="s">
        <v>132</v>
      </c>
      <c r="H13" s="3" t="s">
        <v>98</v>
      </c>
      <c r="I13" s="3">
        <f t="shared" si="1"/>
        <v>1.026395173454</v>
      </c>
      <c r="J13" s="4">
        <v>13.61</v>
      </c>
      <c r="K13" s="3" t="s">
        <v>133</v>
      </c>
      <c r="L13" s="3" t="s">
        <v>134</v>
      </c>
      <c r="M13" s="3" t="s">
        <v>135</v>
      </c>
      <c r="N13" s="4">
        <v>10082</v>
      </c>
    </row>
    <row r="14" spans="1:14">
      <c r="A14">
        <v>13</v>
      </c>
      <c r="B14" s="8">
        <v>43963</v>
      </c>
      <c r="C14">
        <f t="shared" si="0"/>
        <v>13</v>
      </c>
      <c r="D14" s="3" t="s">
        <v>136</v>
      </c>
      <c r="E14" s="3" t="s">
        <v>136</v>
      </c>
      <c r="F14" s="3" t="s">
        <v>137</v>
      </c>
      <c r="G14" s="3" t="s">
        <v>138</v>
      </c>
      <c r="H14" s="3" t="s">
        <v>139</v>
      </c>
      <c r="I14" s="3">
        <f t="shared" si="1"/>
        <v>0.99338721528288</v>
      </c>
      <c r="J14" s="4">
        <v>13.52</v>
      </c>
      <c r="K14" s="3" t="s">
        <v>140</v>
      </c>
      <c r="L14" s="3" t="s">
        <v>141</v>
      </c>
      <c r="M14" s="3" t="s">
        <v>142</v>
      </c>
      <c r="N14" s="4">
        <v>8795</v>
      </c>
    </row>
    <row r="15" spans="1:14">
      <c r="A15">
        <v>14</v>
      </c>
      <c r="B15" s="8">
        <v>43964</v>
      </c>
      <c r="C15">
        <f t="shared" si="0"/>
        <v>14</v>
      </c>
      <c r="D15" s="3" t="s">
        <v>143</v>
      </c>
      <c r="E15" s="3" t="s">
        <v>143</v>
      </c>
      <c r="F15" s="3" t="s">
        <v>144</v>
      </c>
      <c r="G15" s="3" t="s">
        <v>145</v>
      </c>
      <c r="H15" s="3" t="s">
        <v>112</v>
      </c>
      <c r="I15" s="3">
        <f t="shared" si="1"/>
        <v>1.00961538461538</v>
      </c>
      <c r="J15" s="4">
        <v>13.65</v>
      </c>
      <c r="K15" s="3" t="s">
        <v>146</v>
      </c>
      <c r="L15" s="3" t="s">
        <v>147</v>
      </c>
      <c r="M15" s="3" t="s">
        <v>148</v>
      </c>
      <c r="N15" s="4">
        <v>8565</v>
      </c>
    </row>
    <row r="16" spans="1:14">
      <c r="A16">
        <v>15</v>
      </c>
      <c r="B16" s="8">
        <v>43965</v>
      </c>
      <c r="C16">
        <f t="shared" si="0"/>
        <v>15</v>
      </c>
      <c r="D16" s="3" t="s">
        <v>149</v>
      </c>
      <c r="E16" s="3" t="s">
        <v>149</v>
      </c>
      <c r="F16" s="3" t="s">
        <v>150</v>
      </c>
      <c r="G16" s="3" t="s">
        <v>151</v>
      </c>
      <c r="H16" s="3" t="s">
        <v>146</v>
      </c>
      <c r="I16" s="3">
        <f t="shared" si="1"/>
        <v>1.02710622710623</v>
      </c>
      <c r="J16" s="4">
        <v>14.02</v>
      </c>
      <c r="K16" s="3" t="s">
        <v>150</v>
      </c>
      <c r="L16" s="3" t="s">
        <v>152</v>
      </c>
      <c r="M16" s="3" t="s">
        <v>153</v>
      </c>
      <c r="N16" s="4">
        <v>12695</v>
      </c>
    </row>
    <row r="17" spans="1:14">
      <c r="A17">
        <v>16</v>
      </c>
      <c r="B17" s="8">
        <v>43966</v>
      </c>
      <c r="C17">
        <f t="shared" si="0"/>
        <v>16</v>
      </c>
      <c r="D17" s="3" t="s">
        <v>154</v>
      </c>
      <c r="E17" s="3" t="s">
        <v>154</v>
      </c>
      <c r="F17" s="3" t="s">
        <v>155</v>
      </c>
      <c r="G17" s="3" t="s">
        <v>156</v>
      </c>
      <c r="H17" s="3" t="s">
        <v>157</v>
      </c>
      <c r="I17" s="3">
        <f t="shared" si="1"/>
        <v>1.00213980028531</v>
      </c>
      <c r="J17" s="4">
        <v>14.05</v>
      </c>
      <c r="K17" s="3" t="s">
        <v>158</v>
      </c>
      <c r="L17" s="3" t="s">
        <v>159</v>
      </c>
      <c r="M17" s="3" t="s">
        <v>160</v>
      </c>
      <c r="N17" s="4">
        <v>8370</v>
      </c>
    </row>
    <row r="18" spans="1:14">
      <c r="A18">
        <v>17</v>
      </c>
      <c r="B18" s="8">
        <v>43967</v>
      </c>
      <c r="C18">
        <f t="shared" si="0"/>
        <v>17</v>
      </c>
      <c r="D18" s="3" t="s">
        <v>161</v>
      </c>
      <c r="E18" s="3" t="s">
        <v>161</v>
      </c>
      <c r="F18" s="3" t="s">
        <v>162</v>
      </c>
      <c r="G18" s="3" t="s">
        <v>151</v>
      </c>
      <c r="H18" s="3" t="s">
        <v>163</v>
      </c>
      <c r="I18" s="3">
        <f t="shared" si="1"/>
        <v>0.99644128113879</v>
      </c>
      <c r="J18" s="4">
        <v>14</v>
      </c>
      <c r="K18" s="3" t="s">
        <v>151</v>
      </c>
      <c r="L18" s="3" t="s">
        <v>164</v>
      </c>
      <c r="M18" s="3" t="s">
        <v>165</v>
      </c>
      <c r="N18" s="4">
        <v>9058</v>
      </c>
    </row>
    <row r="19" spans="1:14">
      <c r="A19">
        <v>18</v>
      </c>
      <c r="B19" s="8">
        <v>43968</v>
      </c>
      <c r="C19">
        <f t="shared" si="0"/>
        <v>18</v>
      </c>
      <c r="D19" s="3" t="s">
        <v>166</v>
      </c>
      <c r="E19" s="3" t="s">
        <v>166</v>
      </c>
      <c r="F19" s="3" t="s">
        <v>167</v>
      </c>
      <c r="G19" s="3" t="s">
        <v>168</v>
      </c>
      <c r="H19" s="3" t="s">
        <v>169</v>
      </c>
      <c r="I19" s="3">
        <f t="shared" si="1"/>
        <v>0.962857142857143</v>
      </c>
      <c r="J19" s="4">
        <v>13.48</v>
      </c>
      <c r="K19" s="3" t="s">
        <v>168</v>
      </c>
      <c r="L19" s="3" t="s">
        <v>170</v>
      </c>
      <c r="M19" s="3" t="s">
        <v>171</v>
      </c>
      <c r="N19" s="4">
        <v>10788</v>
      </c>
    </row>
    <row r="20" spans="1:14">
      <c r="A20">
        <v>19</v>
      </c>
      <c r="B20" s="8">
        <v>43969</v>
      </c>
      <c r="C20">
        <f t="shared" si="0"/>
        <v>19</v>
      </c>
      <c r="D20" s="3" t="s">
        <v>172</v>
      </c>
      <c r="E20" s="3" t="s">
        <v>172</v>
      </c>
      <c r="F20" s="3" t="s">
        <v>173</v>
      </c>
      <c r="G20" s="3" t="s">
        <v>139</v>
      </c>
      <c r="H20" s="3" t="s">
        <v>131</v>
      </c>
      <c r="I20" s="3">
        <f t="shared" si="1"/>
        <v>0.99406528189911</v>
      </c>
      <c r="J20" s="4">
        <v>13.4</v>
      </c>
      <c r="K20" s="3" t="s">
        <v>174</v>
      </c>
      <c r="L20" s="3" t="s">
        <v>175</v>
      </c>
      <c r="M20" s="3" t="s">
        <v>176</v>
      </c>
      <c r="N20" s="4">
        <v>5981</v>
      </c>
    </row>
    <row r="21" spans="1:14">
      <c r="A21">
        <v>20</v>
      </c>
      <c r="B21" s="8">
        <v>43970</v>
      </c>
      <c r="C21">
        <f t="shared" si="0"/>
        <v>20</v>
      </c>
      <c r="D21" s="3" t="s">
        <v>177</v>
      </c>
      <c r="E21" s="3" t="s">
        <v>177</v>
      </c>
      <c r="F21" s="3" t="s">
        <v>178</v>
      </c>
      <c r="G21" s="3" t="s">
        <v>137</v>
      </c>
      <c r="H21" s="3" t="s">
        <v>179</v>
      </c>
      <c r="I21" s="3">
        <f t="shared" si="1"/>
        <v>1.01268656716418</v>
      </c>
      <c r="J21" s="4">
        <v>13.57</v>
      </c>
      <c r="K21" s="3" t="s">
        <v>169</v>
      </c>
      <c r="L21" s="3" t="s">
        <v>180</v>
      </c>
      <c r="M21" s="3" t="s">
        <v>181</v>
      </c>
      <c r="N21" s="4">
        <v>5329</v>
      </c>
    </row>
    <row r="22" spans="1:14">
      <c r="A22">
        <v>21</v>
      </c>
      <c r="B22" s="8">
        <v>43971</v>
      </c>
      <c r="C22">
        <f t="shared" si="0"/>
        <v>21</v>
      </c>
      <c r="D22" s="3" t="s">
        <v>182</v>
      </c>
      <c r="E22" s="3" t="s">
        <v>182</v>
      </c>
      <c r="F22" s="3" t="s">
        <v>183</v>
      </c>
      <c r="G22" s="3" t="s">
        <v>184</v>
      </c>
      <c r="H22" s="3" t="s">
        <v>185</v>
      </c>
      <c r="I22" s="3">
        <f t="shared" si="1"/>
        <v>1.00073691967576</v>
      </c>
      <c r="J22" s="4">
        <v>13.58</v>
      </c>
      <c r="K22" s="3" t="s">
        <v>183</v>
      </c>
      <c r="L22" s="3" t="s">
        <v>186</v>
      </c>
      <c r="M22" s="3" t="s">
        <v>187</v>
      </c>
      <c r="N22" s="4">
        <v>4697</v>
      </c>
    </row>
    <row r="23" spans="1:14">
      <c r="A23">
        <v>22</v>
      </c>
      <c r="B23" s="8">
        <v>43972</v>
      </c>
      <c r="C23">
        <f t="shared" si="0"/>
        <v>22</v>
      </c>
      <c r="D23" s="3" t="s">
        <v>188</v>
      </c>
      <c r="E23" s="3" t="s">
        <v>188</v>
      </c>
      <c r="F23" s="3" t="s">
        <v>189</v>
      </c>
      <c r="G23" s="3" t="s">
        <v>190</v>
      </c>
      <c r="H23" s="3" t="s">
        <v>191</v>
      </c>
      <c r="I23" s="3">
        <f t="shared" si="1"/>
        <v>1.02577319587629</v>
      </c>
      <c r="J23" s="4">
        <v>13.93</v>
      </c>
      <c r="K23" s="3" t="s">
        <v>192</v>
      </c>
      <c r="L23" s="3" t="s">
        <v>193</v>
      </c>
      <c r="M23" s="3" t="s">
        <v>194</v>
      </c>
      <c r="N23" s="4">
        <v>17590</v>
      </c>
    </row>
    <row r="24" spans="1:14">
      <c r="A24">
        <v>23</v>
      </c>
      <c r="B24" s="8">
        <v>43973</v>
      </c>
      <c r="C24">
        <f t="shared" si="0"/>
        <v>23</v>
      </c>
      <c r="D24" s="3" t="s">
        <v>195</v>
      </c>
      <c r="E24" s="3" t="s">
        <v>195</v>
      </c>
      <c r="F24" s="3" t="s">
        <v>196</v>
      </c>
      <c r="G24" s="3" t="s">
        <v>162</v>
      </c>
      <c r="H24" s="3" t="s">
        <v>197</v>
      </c>
      <c r="I24" s="3">
        <f t="shared" si="1"/>
        <v>1.00502512562814</v>
      </c>
      <c r="J24" s="4">
        <v>14</v>
      </c>
      <c r="K24" s="3" t="s">
        <v>198</v>
      </c>
      <c r="L24" s="3" t="s">
        <v>199</v>
      </c>
      <c r="M24" s="3" t="s">
        <v>200</v>
      </c>
      <c r="N24" s="4">
        <v>9064</v>
      </c>
    </row>
    <row r="25" spans="1:14">
      <c r="A25">
        <v>24</v>
      </c>
      <c r="B25" s="8">
        <v>43974</v>
      </c>
      <c r="C25">
        <f t="shared" si="0"/>
        <v>24</v>
      </c>
      <c r="D25" s="3" t="s">
        <v>201</v>
      </c>
      <c r="E25" s="3" t="s">
        <v>201</v>
      </c>
      <c r="F25" s="3" t="s">
        <v>167</v>
      </c>
      <c r="G25" s="3" t="s">
        <v>202</v>
      </c>
      <c r="H25" s="3" t="s">
        <v>203</v>
      </c>
      <c r="I25" s="3">
        <f t="shared" si="1"/>
        <v>0.990714285714286</v>
      </c>
      <c r="J25" s="4">
        <v>13.87</v>
      </c>
      <c r="K25" s="3" t="s">
        <v>167</v>
      </c>
      <c r="L25" s="3" t="s">
        <v>204</v>
      </c>
      <c r="M25" s="3" t="s">
        <v>205</v>
      </c>
      <c r="N25" s="4">
        <v>5496</v>
      </c>
    </row>
    <row r="26" spans="1:14">
      <c r="A26">
        <v>25</v>
      </c>
      <c r="B26" s="8">
        <v>43975</v>
      </c>
      <c r="C26">
        <f t="shared" si="0"/>
        <v>25</v>
      </c>
      <c r="D26" s="3" t="s">
        <v>206</v>
      </c>
      <c r="E26" s="3" t="s">
        <v>206</v>
      </c>
      <c r="F26" s="3" t="s">
        <v>157</v>
      </c>
      <c r="G26" s="3" t="s">
        <v>207</v>
      </c>
      <c r="H26" s="3" t="s">
        <v>208</v>
      </c>
      <c r="I26" s="3">
        <f t="shared" si="1"/>
        <v>0.991348233597693</v>
      </c>
      <c r="J26" s="4">
        <v>13.75</v>
      </c>
      <c r="K26" s="3" t="s">
        <v>209</v>
      </c>
      <c r="L26" s="3" t="s">
        <v>210</v>
      </c>
      <c r="M26" s="3" t="s">
        <v>211</v>
      </c>
      <c r="N26" s="4">
        <v>5043</v>
      </c>
    </row>
    <row r="27" spans="1:14">
      <c r="A27">
        <v>26</v>
      </c>
      <c r="B27" s="8">
        <v>43976</v>
      </c>
      <c r="C27">
        <f t="shared" si="0"/>
        <v>26</v>
      </c>
      <c r="D27" s="3" t="s">
        <v>212</v>
      </c>
      <c r="E27" s="3" t="s">
        <v>212</v>
      </c>
      <c r="F27" s="3" t="s">
        <v>140</v>
      </c>
      <c r="G27" s="3" t="s">
        <v>155</v>
      </c>
      <c r="H27" s="3" t="s">
        <v>213</v>
      </c>
      <c r="I27" s="3">
        <f t="shared" si="1"/>
        <v>1.01527272727273</v>
      </c>
      <c r="J27" s="4">
        <v>13.96</v>
      </c>
      <c r="K27" s="3" t="s">
        <v>214</v>
      </c>
      <c r="L27" s="3" t="s">
        <v>215</v>
      </c>
      <c r="M27" s="3" t="s">
        <v>216</v>
      </c>
      <c r="N27" s="4">
        <v>5653</v>
      </c>
    </row>
    <row r="28" spans="1:14">
      <c r="A28">
        <v>27</v>
      </c>
      <c r="B28" s="8">
        <v>43977</v>
      </c>
      <c r="C28">
        <f t="shared" si="0"/>
        <v>27</v>
      </c>
      <c r="D28" s="3" t="s">
        <v>217</v>
      </c>
      <c r="E28" s="3" t="s">
        <v>217</v>
      </c>
      <c r="F28" s="3" t="s">
        <v>218</v>
      </c>
      <c r="G28" s="3" t="s">
        <v>219</v>
      </c>
      <c r="H28" s="3" t="s">
        <v>138</v>
      </c>
      <c r="I28" s="3">
        <f t="shared" si="1"/>
        <v>0.997851002865329</v>
      </c>
      <c r="J28" s="4">
        <v>13.93</v>
      </c>
      <c r="K28" s="3" t="s">
        <v>207</v>
      </c>
      <c r="L28" s="3" t="s">
        <v>220</v>
      </c>
      <c r="M28" s="3" t="s">
        <v>221</v>
      </c>
      <c r="N28" s="4">
        <v>5515</v>
      </c>
    </row>
    <row r="29" spans="1:14">
      <c r="A29">
        <v>28</v>
      </c>
      <c r="B29" s="8">
        <v>43978</v>
      </c>
      <c r="C29">
        <f t="shared" si="0"/>
        <v>28</v>
      </c>
      <c r="D29" s="3" t="s">
        <v>222</v>
      </c>
      <c r="E29" s="3" t="s">
        <v>222</v>
      </c>
      <c r="F29" s="3" t="s">
        <v>196</v>
      </c>
      <c r="G29" s="3" t="s">
        <v>151</v>
      </c>
      <c r="H29" s="3" t="s">
        <v>223</v>
      </c>
      <c r="I29" s="3">
        <f t="shared" si="1"/>
        <v>0.980617372577172</v>
      </c>
      <c r="J29" s="4">
        <v>13.66</v>
      </c>
      <c r="K29" s="3" t="s">
        <v>158</v>
      </c>
      <c r="L29" s="3" t="s">
        <v>224</v>
      </c>
      <c r="M29" s="3" t="s">
        <v>225</v>
      </c>
      <c r="N29" s="4">
        <v>6959</v>
      </c>
    </row>
    <row r="30" spans="1:14">
      <c r="A30">
        <v>29</v>
      </c>
      <c r="B30" s="8">
        <v>43979</v>
      </c>
      <c r="C30">
        <f t="shared" si="0"/>
        <v>29</v>
      </c>
      <c r="D30" s="3" t="s">
        <v>226</v>
      </c>
      <c r="E30" s="3" t="s">
        <v>226</v>
      </c>
      <c r="F30" s="3" t="s">
        <v>223</v>
      </c>
      <c r="G30" s="3" t="s">
        <v>208</v>
      </c>
      <c r="H30" s="3" t="s">
        <v>227</v>
      </c>
      <c r="I30" s="3">
        <f t="shared" si="1"/>
        <v>0.990483162518302</v>
      </c>
      <c r="J30" s="4">
        <v>13.53</v>
      </c>
      <c r="K30" s="3" t="s">
        <v>228</v>
      </c>
      <c r="L30" s="3" t="s">
        <v>229</v>
      </c>
      <c r="M30" s="3" t="s">
        <v>230</v>
      </c>
      <c r="N30" s="4">
        <v>6397</v>
      </c>
    </row>
    <row r="31" spans="1:14">
      <c r="A31">
        <v>30</v>
      </c>
      <c r="B31" s="8">
        <v>43980</v>
      </c>
      <c r="C31">
        <f t="shared" si="0"/>
        <v>30</v>
      </c>
      <c r="D31" s="3" t="s">
        <v>231</v>
      </c>
      <c r="E31" s="3" t="s">
        <v>231</v>
      </c>
      <c r="F31" s="3" t="s">
        <v>232</v>
      </c>
      <c r="G31" s="3" t="s">
        <v>233</v>
      </c>
      <c r="H31" s="3" t="s">
        <v>234</v>
      </c>
      <c r="I31" s="3">
        <f t="shared" si="1"/>
        <v>1.03178122690318</v>
      </c>
      <c r="J31" s="4">
        <v>13.96</v>
      </c>
      <c r="K31" s="3" t="s">
        <v>234</v>
      </c>
      <c r="L31" s="3" t="s">
        <v>235</v>
      </c>
      <c r="M31" s="3" t="s">
        <v>236</v>
      </c>
      <c r="N31" s="4">
        <v>15874</v>
      </c>
    </row>
    <row r="32" spans="1:14">
      <c r="A32">
        <v>31</v>
      </c>
      <c r="B32" s="8">
        <v>43981</v>
      </c>
      <c r="C32">
        <f t="shared" si="0"/>
        <v>31</v>
      </c>
      <c r="D32" s="3" t="s">
        <v>237</v>
      </c>
      <c r="E32" s="3" t="s">
        <v>237</v>
      </c>
      <c r="F32" s="3" t="s">
        <v>218</v>
      </c>
      <c r="G32" s="3" t="s">
        <v>238</v>
      </c>
      <c r="H32" s="3" t="s">
        <v>198</v>
      </c>
      <c r="I32" s="3">
        <f t="shared" si="1"/>
        <v>1.01647564469914</v>
      </c>
      <c r="J32" s="4">
        <v>14.19</v>
      </c>
      <c r="K32" s="3" t="s">
        <v>168</v>
      </c>
      <c r="L32" s="3" t="s">
        <v>239</v>
      </c>
      <c r="M32" s="3" t="s">
        <v>240</v>
      </c>
      <c r="N32" s="4">
        <v>12868</v>
      </c>
    </row>
    <row r="33" spans="1:14">
      <c r="A33">
        <v>32</v>
      </c>
      <c r="B33" s="8">
        <v>43982</v>
      </c>
      <c r="C33">
        <f t="shared" si="0"/>
        <v>32</v>
      </c>
      <c r="D33" s="3" t="s">
        <v>241</v>
      </c>
      <c r="E33" s="3" t="s">
        <v>241</v>
      </c>
      <c r="F33" s="3" t="s">
        <v>242</v>
      </c>
      <c r="G33" s="3" t="s">
        <v>243</v>
      </c>
      <c r="H33" s="3" t="s">
        <v>244</v>
      </c>
      <c r="I33" s="3">
        <f t="shared" si="1"/>
        <v>1.01479915433404</v>
      </c>
      <c r="J33" s="4">
        <v>14.4</v>
      </c>
      <c r="K33" s="3" t="s">
        <v>245</v>
      </c>
      <c r="L33" s="3" t="s">
        <v>246</v>
      </c>
      <c r="M33" s="3" t="s">
        <v>247</v>
      </c>
      <c r="N33" s="4">
        <v>15899</v>
      </c>
    </row>
    <row r="34" spans="1:14">
      <c r="A34">
        <v>33</v>
      </c>
      <c r="B34" s="3" t="s">
        <v>177</v>
      </c>
      <c r="C34">
        <f t="shared" si="0"/>
        <v>33</v>
      </c>
      <c r="D34" s="3" t="s">
        <v>248</v>
      </c>
      <c r="E34" s="3" t="s">
        <v>248</v>
      </c>
      <c r="F34" s="3" t="s">
        <v>249</v>
      </c>
      <c r="G34" s="3" t="s">
        <v>250</v>
      </c>
      <c r="H34" s="3" t="s">
        <v>202</v>
      </c>
      <c r="I34" s="3">
        <f t="shared" si="1"/>
        <v>0.978472222222222</v>
      </c>
      <c r="J34" s="4">
        <v>14.09</v>
      </c>
      <c r="K34" s="3" t="s">
        <v>250</v>
      </c>
      <c r="L34" s="3" t="s">
        <v>251</v>
      </c>
      <c r="M34" s="3" t="s">
        <v>252</v>
      </c>
      <c r="N34" s="4">
        <v>13744</v>
      </c>
    </row>
    <row r="35" spans="1:14">
      <c r="A35">
        <v>34</v>
      </c>
      <c r="B35" s="3" t="s">
        <v>182</v>
      </c>
      <c r="C35">
        <f t="shared" si="0"/>
        <v>34</v>
      </c>
      <c r="D35" s="3" t="s">
        <v>253</v>
      </c>
      <c r="E35" s="3" t="s">
        <v>253</v>
      </c>
      <c r="F35" s="3" t="s">
        <v>156</v>
      </c>
      <c r="G35" s="3" t="s">
        <v>233</v>
      </c>
      <c r="H35" s="3" t="s">
        <v>218</v>
      </c>
      <c r="I35" s="3">
        <f t="shared" si="1"/>
        <v>1.0014194464159</v>
      </c>
      <c r="J35" s="4">
        <v>14.11</v>
      </c>
      <c r="K35" s="3" t="s">
        <v>254</v>
      </c>
      <c r="L35" s="3" t="s">
        <v>255</v>
      </c>
      <c r="M35" s="3" t="s">
        <v>256</v>
      </c>
      <c r="N35" s="4">
        <v>10378</v>
      </c>
    </row>
    <row r="36" spans="1:14">
      <c r="A36">
        <v>35</v>
      </c>
      <c r="B36" s="3" t="s">
        <v>188</v>
      </c>
      <c r="C36">
        <f t="shared" si="0"/>
        <v>35</v>
      </c>
      <c r="D36" s="3" t="s">
        <v>257</v>
      </c>
      <c r="E36" s="3" t="s">
        <v>257</v>
      </c>
      <c r="F36" s="3" t="s">
        <v>258</v>
      </c>
      <c r="G36" s="3" t="s">
        <v>259</v>
      </c>
      <c r="H36" s="3" t="s">
        <v>192</v>
      </c>
      <c r="I36" s="3">
        <f t="shared" si="1"/>
        <v>0.983699503897945</v>
      </c>
      <c r="J36" s="4">
        <v>13.88</v>
      </c>
      <c r="K36" s="3" t="s">
        <v>244</v>
      </c>
      <c r="L36" s="3" t="s">
        <v>260</v>
      </c>
      <c r="M36" s="3" t="s">
        <v>261</v>
      </c>
      <c r="N36" s="4">
        <v>10431</v>
      </c>
    </row>
    <row r="37" spans="1:14">
      <c r="A37">
        <v>36</v>
      </c>
      <c r="B37" s="3" t="s">
        <v>195</v>
      </c>
      <c r="C37">
        <f t="shared" si="0"/>
        <v>36</v>
      </c>
      <c r="D37" s="3" t="s">
        <v>262</v>
      </c>
      <c r="E37" s="3" t="s">
        <v>262</v>
      </c>
      <c r="F37" s="3" t="s">
        <v>263</v>
      </c>
      <c r="G37" s="3" t="s">
        <v>167</v>
      </c>
      <c r="H37" s="3" t="s">
        <v>264</v>
      </c>
      <c r="I37" s="3">
        <f t="shared" si="1"/>
        <v>1.00576368876081</v>
      </c>
      <c r="J37" s="4">
        <v>13.96</v>
      </c>
      <c r="K37" s="3" t="s">
        <v>263</v>
      </c>
      <c r="L37" s="3" t="s">
        <v>265</v>
      </c>
      <c r="M37" s="3" t="s">
        <v>266</v>
      </c>
      <c r="N37" s="4">
        <v>6651</v>
      </c>
    </row>
    <row r="38" spans="1:14">
      <c r="A38">
        <v>37</v>
      </c>
      <c r="B38" s="3" t="s">
        <v>201</v>
      </c>
      <c r="C38">
        <f t="shared" si="0"/>
        <v>37</v>
      </c>
      <c r="D38" s="3" t="s">
        <v>267</v>
      </c>
      <c r="E38" s="3" t="s">
        <v>267</v>
      </c>
      <c r="F38" s="3" t="s">
        <v>218</v>
      </c>
      <c r="G38" s="3" t="s">
        <v>268</v>
      </c>
      <c r="H38" s="3" t="s">
        <v>269</v>
      </c>
      <c r="I38" s="3">
        <f t="shared" si="1"/>
        <v>1.01647564469914</v>
      </c>
      <c r="J38" s="4">
        <v>14.19</v>
      </c>
      <c r="K38" s="3" t="s">
        <v>269</v>
      </c>
      <c r="L38" s="3" t="s">
        <v>270</v>
      </c>
      <c r="M38" s="3" t="s">
        <v>271</v>
      </c>
      <c r="N38" s="4">
        <v>10709</v>
      </c>
    </row>
    <row r="39" spans="1:14">
      <c r="A39">
        <v>38</v>
      </c>
      <c r="B39" s="3" t="s">
        <v>272</v>
      </c>
      <c r="C39">
        <f t="shared" si="0"/>
        <v>38</v>
      </c>
      <c r="D39" s="3" t="s">
        <v>273</v>
      </c>
      <c r="E39" s="3" t="s">
        <v>273</v>
      </c>
      <c r="F39" s="3" t="s">
        <v>242</v>
      </c>
      <c r="G39" s="3" t="s">
        <v>268</v>
      </c>
      <c r="H39" s="3" t="s">
        <v>219</v>
      </c>
      <c r="I39" s="3">
        <f t="shared" si="1"/>
        <v>1.00704721634954</v>
      </c>
      <c r="J39" s="4">
        <v>14.29</v>
      </c>
      <c r="K39" s="3" t="s">
        <v>242</v>
      </c>
      <c r="L39" s="3" t="s">
        <v>274</v>
      </c>
      <c r="M39" s="3" t="s">
        <v>275</v>
      </c>
      <c r="N39" s="4">
        <v>8636</v>
      </c>
    </row>
    <row r="40" spans="1:14">
      <c r="A40">
        <v>39</v>
      </c>
      <c r="B40" s="3" t="s">
        <v>276</v>
      </c>
      <c r="C40">
        <f t="shared" si="0"/>
        <v>39</v>
      </c>
      <c r="D40" s="3" t="s">
        <v>277</v>
      </c>
      <c r="E40" s="3" t="s">
        <v>277</v>
      </c>
      <c r="F40" s="3" t="s">
        <v>278</v>
      </c>
      <c r="G40" s="3" t="s">
        <v>279</v>
      </c>
      <c r="H40" s="3" t="s">
        <v>280</v>
      </c>
      <c r="I40" s="3">
        <f t="shared" si="1"/>
        <v>1.02379286214136</v>
      </c>
      <c r="J40" s="4">
        <v>14.63</v>
      </c>
      <c r="K40" s="3" t="s">
        <v>281</v>
      </c>
      <c r="L40" s="3" t="s">
        <v>282</v>
      </c>
      <c r="M40" s="3" t="s">
        <v>283</v>
      </c>
      <c r="N40" s="4">
        <v>13547</v>
      </c>
    </row>
    <row r="41" spans="1:14">
      <c r="A41">
        <v>40</v>
      </c>
      <c r="B41" s="3" t="s">
        <v>206</v>
      </c>
      <c r="C41">
        <f t="shared" si="0"/>
        <v>40</v>
      </c>
      <c r="D41" s="3" t="s">
        <v>284</v>
      </c>
      <c r="E41" s="3" t="s">
        <v>284</v>
      </c>
      <c r="F41" s="3" t="s">
        <v>285</v>
      </c>
      <c r="G41" s="3" t="s">
        <v>286</v>
      </c>
      <c r="H41" s="3" t="s">
        <v>287</v>
      </c>
      <c r="I41" s="3">
        <f t="shared" si="1"/>
        <v>1.00273410799727</v>
      </c>
      <c r="J41" s="4">
        <v>14.67</v>
      </c>
      <c r="K41" s="3" t="s">
        <v>285</v>
      </c>
      <c r="L41" s="3" t="s">
        <v>288</v>
      </c>
      <c r="M41" s="3" t="s">
        <v>289</v>
      </c>
      <c r="N41" s="4">
        <v>13247</v>
      </c>
    </row>
    <row r="42" spans="1:14">
      <c r="A42">
        <v>41</v>
      </c>
      <c r="B42" s="3" t="s">
        <v>212</v>
      </c>
      <c r="C42" s="9">
        <f t="shared" si="0"/>
        <v>41</v>
      </c>
      <c r="D42" s="10" t="s">
        <v>290</v>
      </c>
      <c r="E42" s="10" t="s">
        <v>290</v>
      </c>
      <c r="F42" s="3" t="s">
        <v>291</v>
      </c>
      <c r="G42" s="3" t="s">
        <v>292</v>
      </c>
      <c r="H42" s="3" t="s">
        <v>293</v>
      </c>
      <c r="I42" s="3">
        <f t="shared" si="1"/>
        <v>0.995910020449898</v>
      </c>
      <c r="J42" s="4">
        <v>14.61</v>
      </c>
      <c r="K42" s="3" t="s">
        <v>294</v>
      </c>
      <c r="L42" s="3" t="s">
        <v>295</v>
      </c>
      <c r="M42" s="3" t="s">
        <v>296</v>
      </c>
      <c r="N42" s="4">
        <v>11433</v>
      </c>
    </row>
    <row r="43" spans="1:14">
      <c r="A43">
        <v>42</v>
      </c>
      <c r="B43" s="3" t="s">
        <v>217</v>
      </c>
      <c r="C43">
        <f t="shared" si="0"/>
        <v>42</v>
      </c>
      <c r="D43" s="3" t="s">
        <v>297</v>
      </c>
      <c r="E43" s="3" t="s">
        <v>297</v>
      </c>
      <c r="F43" s="3" t="s">
        <v>294</v>
      </c>
      <c r="G43" s="3" t="s">
        <v>285</v>
      </c>
      <c r="H43" s="3" t="s">
        <v>298</v>
      </c>
      <c r="I43" s="3">
        <f t="shared" si="1"/>
        <v>1.00136892539357</v>
      </c>
      <c r="J43" s="4">
        <v>14.63</v>
      </c>
      <c r="K43" s="3" t="s">
        <v>299</v>
      </c>
      <c r="L43" s="3" t="s">
        <v>300</v>
      </c>
      <c r="M43" s="3" t="s">
        <v>301</v>
      </c>
      <c r="N43" s="4">
        <v>11147</v>
      </c>
    </row>
    <row r="44" spans="1:14">
      <c r="A44">
        <v>43</v>
      </c>
      <c r="B44" s="3" t="s">
        <v>222</v>
      </c>
      <c r="C44">
        <f t="shared" si="0"/>
        <v>43</v>
      </c>
      <c r="D44" s="3" t="s">
        <v>302</v>
      </c>
      <c r="E44" s="3" t="s">
        <v>302</v>
      </c>
      <c r="F44" s="3" t="s">
        <v>285</v>
      </c>
      <c r="G44" s="3" t="s">
        <v>303</v>
      </c>
      <c r="H44" s="3" t="s">
        <v>304</v>
      </c>
      <c r="I44" s="3">
        <f t="shared" si="1"/>
        <v>1.02392344497608</v>
      </c>
      <c r="J44" s="4">
        <v>14.98</v>
      </c>
      <c r="K44" s="3" t="s">
        <v>243</v>
      </c>
      <c r="L44" s="3" t="s">
        <v>305</v>
      </c>
      <c r="M44" s="3" t="s">
        <v>306</v>
      </c>
      <c r="N44" s="4">
        <v>18170</v>
      </c>
    </row>
    <row r="45" spans="1:14">
      <c r="A45">
        <v>44</v>
      </c>
      <c r="B45" s="3" t="s">
        <v>226</v>
      </c>
      <c r="C45">
        <f t="shared" si="0"/>
        <v>44</v>
      </c>
      <c r="D45" s="3" t="s">
        <v>307</v>
      </c>
      <c r="E45" s="3" t="s">
        <v>307</v>
      </c>
      <c r="F45" s="3" t="s">
        <v>308</v>
      </c>
      <c r="G45" s="3" t="s">
        <v>309</v>
      </c>
      <c r="H45" s="3" t="s">
        <v>310</v>
      </c>
      <c r="I45" s="3">
        <f t="shared" si="1"/>
        <v>1.00133511348465</v>
      </c>
      <c r="J45" s="4">
        <v>15</v>
      </c>
      <c r="K45" s="3" t="s">
        <v>311</v>
      </c>
      <c r="L45" s="3" t="s">
        <v>312</v>
      </c>
      <c r="M45" s="3" t="s">
        <v>313</v>
      </c>
      <c r="N45" s="4">
        <v>16200</v>
      </c>
    </row>
    <row r="46" spans="1:14">
      <c r="A46">
        <v>45</v>
      </c>
      <c r="B46" s="3" t="s">
        <v>314</v>
      </c>
      <c r="C46">
        <f t="shared" si="0"/>
        <v>45</v>
      </c>
      <c r="D46" s="3" t="s">
        <v>315</v>
      </c>
      <c r="E46" s="3" t="s">
        <v>315</v>
      </c>
      <c r="F46" s="3" t="s">
        <v>316</v>
      </c>
      <c r="G46" s="3" t="s">
        <v>317</v>
      </c>
      <c r="H46" s="3" t="s">
        <v>318</v>
      </c>
      <c r="I46" s="3">
        <f t="shared" si="1"/>
        <v>0.998666666666667</v>
      </c>
      <c r="J46" s="4">
        <v>14.98</v>
      </c>
      <c r="K46" s="3" t="s">
        <v>319</v>
      </c>
      <c r="L46" s="3" t="s">
        <v>320</v>
      </c>
      <c r="M46" s="3" t="s">
        <v>321</v>
      </c>
      <c r="N46" s="4">
        <v>12760</v>
      </c>
    </row>
    <row r="47" spans="1:14">
      <c r="A47">
        <v>46</v>
      </c>
      <c r="B47" s="3" t="s">
        <v>322</v>
      </c>
      <c r="C47">
        <f t="shared" si="0"/>
        <v>46</v>
      </c>
      <c r="D47" s="3" t="s">
        <v>323</v>
      </c>
      <c r="E47" s="3" t="s">
        <v>323</v>
      </c>
      <c r="F47" s="3" t="s">
        <v>308</v>
      </c>
      <c r="G47" s="3" t="s">
        <v>324</v>
      </c>
      <c r="H47" s="3" t="s">
        <v>311</v>
      </c>
      <c r="I47" s="3">
        <f t="shared" si="1"/>
        <v>1.04138851802403</v>
      </c>
      <c r="J47" s="4">
        <v>15.6</v>
      </c>
      <c r="K47" s="3" t="s">
        <v>308</v>
      </c>
      <c r="L47" s="3" t="s">
        <v>325</v>
      </c>
      <c r="M47" s="3" t="s">
        <v>326</v>
      </c>
      <c r="N47" s="4">
        <v>20853</v>
      </c>
    </row>
    <row r="48" spans="1:14">
      <c r="A48">
        <v>47</v>
      </c>
      <c r="B48" s="3" t="s">
        <v>231</v>
      </c>
      <c r="C48">
        <f t="shared" si="0"/>
        <v>47</v>
      </c>
      <c r="D48" s="3" t="s">
        <v>327</v>
      </c>
      <c r="E48" s="3" t="s">
        <v>327</v>
      </c>
      <c r="F48" s="3" t="s">
        <v>328</v>
      </c>
      <c r="G48" s="3" t="s">
        <v>329</v>
      </c>
      <c r="H48" s="3" t="s">
        <v>330</v>
      </c>
      <c r="I48" s="3">
        <f t="shared" si="1"/>
        <v>0.985897435897436</v>
      </c>
      <c r="J48" s="4">
        <v>15.38</v>
      </c>
      <c r="K48" s="3" t="s">
        <v>331</v>
      </c>
      <c r="L48" s="3" t="s">
        <v>332</v>
      </c>
      <c r="M48" s="3" t="s">
        <v>333</v>
      </c>
      <c r="N48" s="4">
        <v>15857</v>
      </c>
    </row>
    <row r="49" spans="1:14">
      <c r="A49">
        <v>48</v>
      </c>
      <c r="B49" s="3" t="s">
        <v>237</v>
      </c>
      <c r="C49">
        <f t="shared" si="0"/>
        <v>48</v>
      </c>
      <c r="D49" s="3" t="s">
        <v>334</v>
      </c>
      <c r="E49" s="3" t="s">
        <v>334</v>
      </c>
      <c r="F49" s="3" t="s">
        <v>335</v>
      </c>
      <c r="G49" s="3" t="s">
        <v>336</v>
      </c>
      <c r="H49" s="3" t="s">
        <v>337</v>
      </c>
      <c r="I49" s="3">
        <f t="shared" si="1"/>
        <v>1.05526657997399</v>
      </c>
      <c r="J49" s="4">
        <v>16.23</v>
      </c>
      <c r="K49" s="3" t="s">
        <v>338</v>
      </c>
      <c r="L49" s="3" t="s">
        <v>339</v>
      </c>
      <c r="M49" s="3" t="s">
        <v>340</v>
      </c>
      <c r="N49" s="4">
        <v>18476</v>
      </c>
    </row>
    <row r="50" spans="1:14">
      <c r="A50">
        <v>49</v>
      </c>
      <c r="B50" s="3" t="s">
        <v>241</v>
      </c>
      <c r="C50">
        <f t="shared" si="0"/>
        <v>49</v>
      </c>
      <c r="D50" s="3" t="s">
        <v>341</v>
      </c>
      <c r="E50" s="3" t="s">
        <v>341</v>
      </c>
      <c r="F50" s="3" t="s">
        <v>342</v>
      </c>
      <c r="G50" s="3" t="s">
        <v>343</v>
      </c>
      <c r="H50" s="3" t="s">
        <v>344</v>
      </c>
      <c r="I50" s="3">
        <f t="shared" si="1"/>
        <v>0.997535428219347</v>
      </c>
      <c r="J50" s="4">
        <v>16.19</v>
      </c>
      <c r="K50" s="3" t="s">
        <v>336</v>
      </c>
      <c r="L50" s="3" t="s">
        <v>345</v>
      </c>
      <c r="M50" s="3" t="s">
        <v>346</v>
      </c>
      <c r="N50" s="4">
        <v>21227</v>
      </c>
    </row>
    <row r="51" spans="1:14">
      <c r="A51">
        <v>50</v>
      </c>
      <c r="B51" s="3" t="s">
        <v>248</v>
      </c>
      <c r="C51">
        <f t="shared" si="0"/>
        <v>50</v>
      </c>
      <c r="D51" s="3" t="s">
        <v>347</v>
      </c>
      <c r="E51" s="3" t="s">
        <v>347</v>
      </c>
      <c r="F51" s="3" t="s">
        <v>348</v>
      </c>
      <c r="G51" s="3" t="s">
        <v>349</v>
      </c>
      <c r="H51" s="3" t="s">
        <v>344</v>
      </c>
      <c r="I51" s="3">
        <f t="shared" si="1"/>
        <v>0.989499691167387</v>
      </c>
      <c r="J51" s="4">
        <v>16.02</v>
      </c>
      <c r="K51" s="3" t="s">
        <v>350</v>
      </c>
      <c r="L51" s="3" t="s">
        <v>351</v>
      </c>
      <c r="M51" s="3" t="s">
        <v>352</v>
      </c>
      <c r="N51" s="4">
        <v>23273</v>
      </c>
    </row>
    <row r="52" spans="1:14">
      <c r="A52">
        <v>51</v>
      </c>
      <c r="B52" s="3" t="s">
        <v>253</v>
      </c>
      <c r="C52">
        <f t="shared" si="0"/>
        <v>51</v>
      </c>
      <c r="D52" s="3" t="s">
        <v>353</v>
      </c>
      <c r="E52" s="3" t="s">
        <v>353</v>
      </c>
      <c r="F52" s="3" t="s">
        <v>354</v>
      </c>
      <c r="G52" s="3" t="s">
        <v>355</v>
      </c>
      <c r="H52" s="3" t="s">
        <v>356</v>
      </c>
      <c r="I52" s="3">
        <f t="shared" si="1"/>
        <v>0.935081148564295</v>
      </c>
      <c r="J52" s="4">
        <v>14.98</v>
      </c>
      <c r="K52" s="3" t="s">
        <v>357</v>
      </c>
      <c r="L52" s="3" t="s">
        <v>358</v>
      </c>
      <c r="M52" s="3" t="s">
        <v>359</v>
      </c>
      <c r="N52" s="4">
        <v>20558</v>
      </c>
    </row>
    <row r="53" spans="1:14">
      <c r="A53">
        <v>52</v>
      </c>
      <c r="B53" s="3" t="s">
        <v>360</v>
      </c>
      <c r="C53">
        <f t="shared" si="0"/>
        <v>52</v>
      </c>
      <c r="D53" s="3" t="s">
        <v>361</v>
      </c>
      <c r="E53" s="3" t="s">
        <v>361</v>
      </c>
      <c r="F53" s="3" t="s">
        <v>308</v>
      </c>
      <c r="G53" s="3" t="s">
        <v>362</v>
      </c>
      <c r="H53" s="3" t="s">
        <v>291</v>
      </c>
      <c r="I53" s="3">
        <f t="shared" si="1"/>
        <v>0.988651535380507</v>
      </c>
      <c r="J53" s="4">
        <v>14.81</v>
      </c>
      <c r="K53" s="3" t="s">
        <v>316</v>
      </c>
      <c r="L53" s="3" t="s">
        <v>363</v>
      </c>
      <c r="M53" s="3" t="s">
        <v>364</v>
      </c>
      <c r="N53" s="4">
        <v>12474</v>
      </c>
    </row>
    <row r="54" spans="1:14">
      <c r="A54">
        <v>53</v>
      </c>
      <c r="B54" s="3" t="s">
        <v>365</v>
      </c>
      <c r="C54">
        <f t="shared" si="0"/>
        <v>53</v>
      </c>
      <c r="D54" s="3" t="s">
        <v>366</v>
      </c>
      <c r="E54" s="3" t="s">
        <v>366</v>
      </c>
      <c r="F54" s="3" t="s">
        <v>367</v>
      </c>
      <c r="G54" s="3" t="s">
        <v>368</v>
      </c>
      <c r="H54" s="3" t="s">
        <v>367</v>
      </c>
      <c r="I54" s="3">
        <f t="shared" si="1"/>
        <v>1.01823092505064</v>
      </c>
      <c r="J54" s="4">
        <v>15.08</v>
      </c>
      <c r="K54" s="3" t="s">
        <v>369</v>
      </c>
      <c r="L54" s="3" t="s">
        <v>370</v>
      </c>
      <c r="M54" s="3" t="s">
        <v>371</v>
      </c>
      <c r="N54" s="4">
        <v>10913</v>
      </c>
    </row>
    <row r="55" spans="1:14">
      <c r="A55">
        <v>54</v>
      </c>
      <c r="B55" s="3" t="s">
        <v>257</v>
      </c>
      <c r="C55">
        <f t="shared" si="0"/>
        <v>54</v>
      </c>
      <c r="D55" s="3" t="s">
        <v>372</v>
      </c>
      <c r="E55" s="3" t="s">
        <v>372</v>
      </c>
      <c r="F55" s="3" t="s">
        <v>373</v>
      </c>
      <c r="G55" s="3" t="s">
        <v>374</v>
      </c>
      <c r="H55" s="3" t="s">
        <v>319</v>
      </c>
      <c r="I55" s="3">
        <f t="shared" si="1"/>
        <v>1.00663129973475</v>
      </c>
      <c r="J55" s="4">
        <v>15.18</v>
      </c>
      <c r="K55" s="3" t="s">
        <v>317</v>
      </c>
      <c r="L55" s="3" t="s">
        <v>375</v>
      </c>
      <c r="M55" s="3" t="s">
        <v>376</v>
      </c>
      <c r="N55" s="4">
        <v>10270</v>
      </c>
    </row>
    <row r="56" spans="1:14">
      <c r="A56">
        <v>55</v>
      </c>
      <c r="B56" s="3" t="s">
        <v>262</v>
      </c>
      <c r="C56">
        <f t="shared" si="0"/>
        <v>55</v>
      </c>
      <c r="D56" s="3" t="s">
        <v>377</v>
      </c>
      <c r="E56" s="3" t="s">
        <v>377</v>
      </c>
      <c r="F56" s="3" t="s">
        <v>378</v>
      </c>
      <c r="G56" s="3" t="s">
        <v>379</v>
      </c>
      <c r="H56" s="3" t="s">
        <v>317</v>
      </c>
      <c r="I56" s="3">
        <f t="shared" si="1"/>
        <v>0.996047430830039</v>
      </c>
      <c r="J56" s="4">
        <v>15.12</v>
      </c>
      <c r="K56" s="3" t="s">
        <v>309</v>
      </c>
      <c r="L56" s="3" t="s">
        <v>380</v>
      </c>
      <c r="M56" s="3" t="s">
        <v>381</v>
      </c>
      <c r="N56" s="4">
        <v>10165</v>
      </c>
    </row>
    <row r="57" spans="1:14">
      <c r="A57">
        <v>56</v>
      </c>
      <c r="B57" s="3" t="s">
        <v>267</v>
      </c>
      <c r="C57">
        <f t="shared" si="0"/>
        <v>56</v>
      </c>
      <c r="D57" s="3" t="s">
        <v>382</v>
      </c>
      <c r="E57" s="3" t="s">
        <v>382</v>
      </c>
      <c r="F57" s="3" t="s">
        <v>368</v>
      </c>
      <c r="G57" s="3" t="s">
        <v>383</v>
      </c>
      <c r="H57" s="3" t="s">
        <v>384</v>
      </c>
      <c r="I57" s="3">
        <f t="shared" si="1"/>
        <v>1.02777777777778</v>
      </c>
      <c r="J57" s="4">
        <v>15.54</v>
      </c>
      <c r="K57" s="3" t="s">
        <v>316</v>
      </c>
      <c r="L57" s="3" t="s">
        <v>385</v>
      </c>
      <c r="M57" s="3" t="s">
        <v>386</v>
      </c>
      <c r="N57" s="4">
        <v>16635</v>
      </c>
    </row>
    <row r="58" spans="1:14">
      <c r="A58">
        <v>57</v>
      </c>
      <c r="B58" s="3" t="s">
        <v>387</v>
      </c>
      <c r="C58">
        <f t="shared" si="0"/>
        <v>57</v>
      </c>
      <c r="D58" s="3" t="s">
        <v>388</v>
      </c>
      <c r="E58" s="3" t="s">
        <v>388</v>
      </c>
      <c r="F58" s="3" t="s">
        <v>383</v>
      </c>
      <c r="G58" s="3" t="s">
        <v>389</v>
      </c>
      <c r="H58" s="3" t="s">
        <v>299</v>
      </c>
      <c r="I58" s="3">
        <f t="shared" si="1"/>
        <v>0.950450450450451</v>
      </c>
      <c r="J58" s="4">
        <v>14.77</v>
      </c>
      <c r="K58" s="3" t="s">
        <v>338</v>
      </c>
      <c r="L58" s="3" t="s">
        <v>390</v>
      </c>
      <c r="M58" s="3" t="s">
        <v>391</v>
      </c>
      <c r="N58" s="4">
        <v>16928</v>
      </c>
    </row>
    <row r="59" spans="1:14">
      <c r="A59">
        <v>58</v>
      </c>
      <c r="B59" s="3" t="s">
        <v>392</v>
      </c>
      <c r="C59">
        <f t="shared" si="0"/>
        <v>58</v>
      </c>
      <c r="D59" s="3" t="s">
        <v>393</v>
      </c>
      <c r="E59" s="3" t="s">
        <v>393</v>
      </c>
      <c r="F59" s="3" t="s">
        <v>394</v>
      </c>
      <c r="G59" s="3" t="s">
        <v>395</v>
      </c>
      <c r="H59" s="3" t="s">
        <v>396</v>
      </c>
      <c r="I59" s="3">
        <f t="shared" si="1"/>
        <v>1.00812457684496</v>
      </c>
      <c r="J59" s="4">
        <v>14.89</v>
      </c>
      <c r="K59" s="3" t="s">
        <v>394</v>
      </c>
      <c r="L59" s="3" t="s">
        <v>397</v>
      </c>
      <c r="M59" s="3" t="s">
        <v>398</v>
      </c>
      <c r="N59" s="4">
        <v>8474</v>
      </c>
    </row>
    <row r="60" spans="1:14">
      <c r="A60">
        <v>59</v>
      </c>
      <c r="B60" s="3" t="s">
        <v>399</v>
      </c>
      <c r="C60">
        <f t="shared" si="0"/>
        <v>59</v>
      </c>
      <c r="D60" s="3" t="s">
        <v>400</v>
      </c>
      <c r="E60" s="3" t="s">
        <v>400</v>
      </c>
      <c r="F60" s="3" t="s">
        <v>286</v>
      </c>
      <c r="G60" s="3" t="s">
        <v>401</v>
      </c>
      <c r="H60" s="3" t="s">
        <v>369</v>
      </c>
      <c r="I60" s="3">
        <f t="shared" si="1"/>
        <v>1.00537273337811</v>
      </c>
      <c r="J60" s="4">
        <v>14.97</v>
      </c>
      <c r="K60" s="3" t="s">
        <v>402</v>
      </c>
      <c r="L60" s="3" t="s">
        <v>403</v>
      </c>
      <c r="M60" s="3" t="s">
        <v>404</v>
      </c>
      <c r="N60" s="4">
        <v>7439</v>
      </c>
    </row>
    <row r="61" spans="1:14">
      <c r="A61">
        <v>60</v>
      </c>
      <c r="B61" s="3" t="s">
        <v>405</v>
      </c>
      <c r="C61">
        <f t="shared" si="0"/>
        <v>60</v>
      </c>
      <c r="D61" s="11" t="s">
        <v>406</v>
      </c>
      <c r="E61" s="3" t="s">
        <v>406</v>
      </c>
      <c r="F61" s="3" t="s">
        <v>311</v>
      </c>
      <c r="G61" s="3" t="s">
        <v>407</v>
      </c>
      <c r="H61" s="3" t="s">
        <v>408</v>
      </c>
      <c r="I61" s="3">
        <f t="shared" si="1"/>
        <v>1.01736806947228</v>
      </c>
      <c r="J61" s="4">
        <v>15.23</v>
      </c>
      <c r="K61" s="3" t="s">
        <v>319</v>
      </c>
      <c r="L61" s="3" t="s">
        <v>409</v>
      </c>
      <c r="M61" s="3" t="s">
        <v>410</v>
      </c>
      <c r="N61" s="4">
        <v>9589</v>
      </c>
    </row>
    <row r="62" spans="1:14">
      <c r="A62">
        <v>61</v>
      </c>
      <c r="B62" s="3" t="s">
        <v>273</v>
      </c>
      <c r="C62">
        <f t="shared" si="0"/>
        <v>61</v>
      </c>
      <c r="D62" s="3" t="s">
        <v>411</v>
      </c>
      <c r="E62" s="3" t="s">
        <v>411</v>
      </c>
      <c r="F62" s="3" t="s">
        <v>401</v>
      </c>
      <c r="G62" s="3" t="s">
        <v>412</v>
      </c>
      <c r="H62" s="3" t="s">
        <v>309</v>
      </c>
      <c r="I62" s="3">
        <f t="shared" si="1"/>
        <v>1.00919238345371</v>
      </c>
      <c r="J62" s="4">
        <v>15.37</v>
      </c>
      <c r="K62" s="3" t="s">
        <v>413</v>
      </c>
      <c r="L62" s="3" t="s">
        <v>414</v>
      </c>
      <c r="M62" s="3" t="s">
        <v>415</v>
      </c>
      <c r="N62" s="4">
        <v>15848</v>
      </c>
    </row>
    <row r="63" spans="1:14">
      <c r="A63">
        <v>62</v>
      </c>
      <c r="B63" s="3" t="s">
        <v>277</v>
      </c>
      <c r="C63" s="9">
        <f t="shared" si="0"/>
        <v>62</v>
      </c>
      <c r="D63" s="10" t="s">
        <v>416</v>
      </c>
      <c r="E63" s="10" t="s">
        <v>416</v>
      </c>
      <c r="F63" s="3" t="s">
        <v>417</v>
      </c>
      <c r="G63" s="3" t="s">
        <v>412</v>
      </c>
      <c r="H63" s="3" t="s">
        <v>309</v>
      </c>
      <c r="I63" s="3">
        <f t="shared" si="1"/>
        <v>1.01951854261548</v>
      </c>
      <c r="J63" s="4">
        <v>15.67</v>
      </c>
      <c r="K63" s="3" t="s">
        <v>418</v>
      </c>
      <c r="L63" s="3" t="s">
        <v>419</v>
      </c>
      <c r="M63" s="3" t="s">
        <v>420</v>
      </c>
      <c r="N63" s="4">
        <v>14886</v>
      </c>
    </row>
    <row r="64" spans="1:14">
      <c r="A64">
        <v>63</v>
      </c>
      <c r="B64" s="3" t="s">
        <v>284</v>
      </c>
      <c r="C64">
        <f t="shared" si="0"/>
        <v>63</v>
      </c>
      <c r="D64" s="3" t="s">
        <v>421</v>
      </c>
      <c r="E64" s="3" t="s">
        <v>421</v>
      </c>
      <c r="F64" s="3" t="s">
        <v>422</v>
      </c>
      <c r="G64" s="3" t="s">
        <v>423</v>
      </c>
      <c r="H64" s="3" t="s">
        <v>424</v>
      </c>
      <c r="I64" s="3">
        <f t="shared" si="1"/>
        <v>1.0338225909381</v>
      </c>
      <c r="J64" s="4">
        <v>16.2</v>
      </c>
      <c r="K64" s="3" t="s">
        <v>424</v>
      </c>
      <c r="L64" s="3" t="s">
        <v>425</v>
      </c>
      <c r="M64" s="3" t="s">
        <v>426</v>
      </c>
      <c r="N64" s="4">
        <v>17747</v>
      </c>
    </row>
    <row r="65" spans="1:14">
      <c r="A65" s="9">
        <v>64</v>
      </c>
      <c r="B65" s="10" t="s">
        <v>290</v>
      </c>
      <c r="C65">
        <f t="shared" si="0"/>
        <v>64</v>
      </c>
      <c r="D65" s="3" t="s">
        <v>427</v>
      </c>
      <c r="E65" s="3" t="s">
        <v>427</v>
      </c>
      <c r="F65" s="3" t="s">
        <v>428</v>
      </c>
      <c r="G65" s="3" t="s">
        <v>429</v>
      </c>
      <c r="H65" s="3" t="s">
        <v>329</v>
      </c>
      <c r="I65" s="3">
        <f t="shared" si="1"/>
        <v>0.987654320987654</v>
      </c>
      <c r="J65" s="4">
        <v>16</v>
      </c>
      <c r="K65" s="3" t="s">
        <v>430</v>
      </c>
      <c r="L65" s="3" t="s">
        <v>431</v>
      </c>
      <c r="M65" s="3" t="s">
        <v>432</v>
      </c>
      <c r="N65" s="4">
        <v>18229</v>
      </c>
    </row>
    <row r="66" spans="1:14">
      <c r="A66">
        <v>65</v>
      </c>
      <c r="B66" s="3" t="s">
        <v>297</v>
      </c>
      <c r="C66">
        <f t="shared" si="0"/>
        <v>65</v>
      </c>
      <c r="D66" s="3" t="s">
        <v>433</v>
      </c>
      <c r="E66" s="3" t="s">
        <v>433</v>
      </c>
      <c r="F66" s="3" t="s">
        <v>434</v>
      </c>
      <c r="G66" s="3" t="s">
        <v>435</v>
      </c>
      <c r="H66" s="3" t="s">
        <v>436</v>
      </c>
      <c r="I66" s="3">
        <f t="shared" si="1"/>
        <v>0.994375</v>
      </c>
      <c r="J66" s="4">
        <v>15.91</v>
      </c>
      <c r="K66" s="3" t="s">
        <v>437</v>
      </c>
      <c r="L66" s="3" t="s">
        <v>438</v>
      </c>
      <c r="M66" s="3" t="s">
        <v>439</v>
      </c>
      <c r="N66" s="4">
        <v>13774</v>
      </c>
    </row>
    <row r="67" spans="1:14">
      <c r="A67">
        <v>66</v>
      </c>
      <c r="B67" s="3" t="s">
        <v>440</v>
      </c>
      <c r="C67">
        <f t="shared" si="0"/>
        <v>66</v>
      </c>
      <c r="D67" s="3" t="s">
        <v>441</v>
      </c>
      <c r="E67" s="3" t="s">
        <v>441</v>
      </c>
      <c r="F67" s="3" t="s">
        <v>442</v>
      </c>
      <c r="G67" s="3" t="s">
        <v>435</v>
      </c>
      <c r="H67" s="3" t="s">
        <v>443</v>
      </c>
      <c r="I67" s="3">
        <f t="shared" si="1"/>
        <v>0.996857322438718</v>
      </c>
      <c r="J67" s="4">
        <v>15.86</v>
      </c>
      <c r="K67" s="3" t="s">
        <v>444</v>
      </c>
      <c r="L67" s="3" t="s">
        <v>445</v>
      </c>
      <c r="M67" s="3" t="s">
        <v>446</v>
      </c>
      <c r="N67" s="4">
        <v>13116</v>
      </c>
    </row>
    <row r="68" spans="1:14">
      <c r="A68">
        <v>67</v>
      </c>
      <c r="B68" s="3" t="s">
        <v>447</v>
      </c>
      <c r="C68">
        <f t="shared" ref="C68:C131" si="2">C67+1</f>
        <v>67</v>
      </c>
      <c r="D68" s="3" t="s">
        <v>448</v>
      </c>
      <c r="E68" s="3" t="s">
        <v>448</v>
      </c>
      <c r="F68" s="3" t="s">
        <v>449</v>
      </c>
      <c r="G68" s="3" t="s">
        <v>450</v>
      </c>
      <c r="H68" s="3" t="s">
        <v>338</v>
      </c>
      <c r="I68" s="3">
        <f t="shared" ref="I68:I131" si="3">J68/$J67</f>
        <v>0.985498108448928</v>
      </c>
      <c r="J68" s="4">
        <v>15.63</v>
      </c>
      <c r="K68" s="3" t="s">
        <v>451</v>
      </c>
      <c r="L68" s="3" t="s">
        <v>452</v>
      </c>
      <c r="M68" s="3" t="s">
        <v>453</v>
      </c>
      <c r="N68" s="4">
        <v>10907</v>
      </c>
    </row>
    <row r="69" spans="1:14">
      <c r="A69">
        <v>68</v>
      </c>
      <c r="B69" s="3" t="s">
        <v>302</v>
      </c>
      <c r="C69">
        <f t="shared" si="2"/>
        <v>68</v>
      </c>
      <c r="D69" s="3" t="s">
        <v>454</v>
      </c>
      <c r="E69" s="3" t="s">
        <v>454</v>
      </c>
      <c r="F69" s="3" t="s">
        <v>455</v>
      </c>
      <c r="G69" s="3" t="s">
        <v>412</v>
      </c>
      <c r="H69" s="3" t="s">
        <v>456</v>
      </c>
      <c r="I69" s="3">
        <f t="shared" si="3"/>
        <v>1</v>
      </c>
      <c r="J69" s="4">
        <v>15.63</v>
      </c>
      <c r="K69" s="3" t="s">
        <v>455</v>
      </c>
      <c r="L69" s="3" t="s">
        <v>457</v>
      </c>
      <c r="M69" s="3" t="s">
        <v>458</v>
      </c>
      <c r="N69" s="4">
        <v>8400</v>
      </c>
    </row>
    <row r="70" spans="1:14">
      <c r="A70">
        <v>69</v>
      </c>
      <c r="B70" s="3" t="s">
        <v>307</v>
      </c>
      <c r="C70">
        <f t="shared" si="2"/>
        <v>69</v>
      </c>
      <c r="D70" s="3" t="s">
        <v>459</v>
      </c>
      <c r="E70" s="3" t="s">
        <v>459</v>
      </c>
      <c r="F70" s="3" t="s">
        <v>455</v>
      </c>
      <c r="G70" s="3" t="s">
        <v>460</v>
      </c>
      <c r="H70" s="3" t="s">
        <v>461</v>
      </c>
      <c r="I70" s="3">
        <f t="shared" si="3"/>
        <v>0.968010236724248</v>
      </c>
      <c r="J70" s="4">
        <v>15.13</v>
      </c>
      <c r="K70" s="3" t="s">
        <v>422</v>
      </c>
      <c r="L70" s="3" t="s">
        <v>462</v>
      </c>
      <c r="M70" s="3" t="s">
        <v>463</v>
      </c>
      <c r="N70" s="4">
        <v>10095</v>
      </c>
    </row>
    <row r="71" spans="1:14">
      <c r="A71">
        <v>70</v>
      </c>
      <c r="B71" s="3" t="s">
        <v>315</v>
      </c>
      <c r="C71">
        <f t="shared" si="2"/>
        <v>70</v>
      </c>
      <c r="D71" s="3" t="s">
        <v>464</v>
      </c>
      <c r="E71" s="3" t="s">
        <v>464</v>
      </c>
      <c r="F71" s="3" t="s">
        <v>465</v>
      </c>
      <c r="G71" s="3" t="s">
        <v>407</v>
      </c>
      <c r="H71" s="3" t="s">
        <v>466</v>
      </c>
      <c r="I71" s="3">
        <f t="shared" si="3"/>
        <v>0.986781229345671</v>
      </c>
      <c r="J71" s="4">
        <v>14.93</v>
      </c>
      <c r="K71" s="3" t="s">
        <v>465</v>
      </c>
      <c r="L71" s="3" t="s">
        <v>467</v>
      </c>
      <c r="M71" s="3" t="s">
        <v>468</v>
      </c>
      <c r="N71" s="4">
        <v>11807</v>
      </c>
    </row>
    <row r="72" spans="1:14">
      <c r="A72">
        <v>71</v>
      </c>
      <c r="B72" s="3" t="s">
        <v>323</v>
      </c>
      <c r="C72">
        <f t="shared" si="2"/>
        <v>71</v>
      </c>
      <c r="D72" s="3" t="s">
        <v>469</v>
      </c>
      <c r="E72" s="3" t="s">
        <v>469</v>
      </c>
      <c r="F72" s="3" t="s">
        <v>319</v>
      </c>
      <c r="G72" s="3" t="s">
        <v>470</v>
      </c>
      <c r="H72" s="3" t="s">
        <v>369</v>
      </c>
      <c r="I72" s="3">
        <f t="shared" si="3"/>
        <v>1.00066979236437</v>
      </c>
      <c r="J72" s="4">
        <v>14.94</v>
      </c>
      <c r="K72" s="3" t="s">
        <v>356</v>
      </c>
      <c r="L72" s="3" t="s">
        <v>471</v>
      </c>
      <c r="M72" s="3" t="s">
        <v>472</v>
      </c>
      <c r="N72" s="4">
        <v>6965</v>
      </c>
    </row>
    <row r="73" spans="1:14">
      <c r="A73">
        <v>72</v>
      </c>
      <c r="B73" s="3" t="s">
        <v>327</v>
      </c>
      <c r="C73">
        <f t="shared" si="2"/>
        <v>72</v>
      </c>
      <c r="D73" s="3" t="s">
        <v>473</v>
      </c>
      <c r="E73" s="3" t="s">
        <v>473</v>
      </c>
      <c r="F73" s="3" t="s">
        <v>474</v>
      </c>
      <c r="G73" s="3" t="s">
        <v>475</v>
      </c>
      <c r="H73" s="3" t="s">
        <v>476</v>
      </c>
      <c r="I73" s="3">
        <f t="shared" si="3"/>
        <v>1.00200803212851</v>
      </c>
      <c r="J73" s="4">
        <v>14.97</v>
      </c>
      <c r="K73" s="3" t="s">
        <v>477</v>
      </c>
      <c r="L73" s="3" t="s">
        <v>478</v>
      </c>
      <c r="M73" s="3" t="s">
        <v>479</v>
      </c>
      <c r="N73" s="4">
        <v>8084</v>
      </c>
    </row>
    <row r="74" spans="1:14">
      <c r="A74">
        <v>73</v>
      </c>
      <c r="B74" s="3" t="s">
        <v>480</v>
      </c>
      <c r="C74">
        <f t="shared" si="2"/>
        <v>73</v>
      </c>
      <c r="D74" s="3" t="s">
        <v>481</v>
      </c>
      <c r="E74" s="3" t="s">
        <v>481</v>
      </c>
      <c r="F74" s="3" t="s">
        <v>311</v>
      </c>
      <c r="G74" s="3" t="s">
        <v>482</v>
      </c>
      <c r="H74" s="3" t="s">
        <v>369</v>
      </c>
      <c r="I74" s="3">
        <f t="shared" si="3"/>
        <v>1.01402805611222</v>
      </c>
      <c r="J74" s="4">
        <v>15.18</v>
      </c>
      <c r="K74" s="3" t="s">
        <v>483</v>
      </c>
      <c r="L74" s="3" t="s">
        <v>484</v>
      </c>
      <c r="M74" s="3" t="s">
        <v>485</v>
      </c>
      <c r="N74" s="4">
        <v>8059</v>
      </c>
    </row>
    <row r="75" spans="1:14">
      <c r="A75">
        <v>74</v>
      </c>
      <c r="B75" s="3" t="s">
        <v>486</v>
      </c>
      <c r="C75">
        <f t="shared" si="2"/>
        <v>74</v>
      </c>
      <c r="D75" s="3" t="s">
        <v>487</v>
      </c>
      <c r="E75" s="3" t="s">
        <v>487</v>
      </c>
      <c r="F75" s="3" t="s">
        <v>378</v>
      </c>
      <c r="G75" s="3" t="s">
        <v>407</v>
      </c>
      <c r="H75" s="3" t="s">
        <v>488</v>
      </c>
      <c r="I75" s="3">
        <f t="shared" si="3"/>
        <v>1.00197628458498</v>
      </c>
      <c r="J75" s="4">
        <v>15.21</v>
      </c>
      <c r="K75" s="3" t="s">
        <v>489</v>
      </c>
      <c r="L75" s="3" t="s">
        <v>490</v>
      </c>
      <c r="M75" s="3" t="s">
        <v>491</v>
      </c>
      <c r="N75" s="4">
        <v>7158</v>
      </c>
    </row>
    <row r="76" spans="1:14">
      <c r="A76">
        <v>75</v>
      </c>
      <c r="B76" s="3" t="s">
        <v>334</v>
      </c>
      <c r="C76">
        <f t="shared" si="2"/>
        <v>75</v>
      </c>
      <c r="D76" s="3" t="s">
        <v>492</v>
      </c>
      <c r="E76" s="3" t="s">
        <v>492</v>
      </c>
      <c r="F76" s="3" t="s">
        <v>413</v>
      </c>
      <c r="G76" s="3" t="s">
        <v>413</v>
      </c>
      <c r="H76" s="3" t="s">
        <v>286</v>
      </c>
      <c r="I76" s="3">
        <f t="shared" si="3"/>
        <v>0.980933596318212</v>
      </c>
      <c r="J76" s="4">
        <v>14.92</v>
      </c>
      <c r="K76" s="3" t="s">
        <v>413</v>
      </c>
      <c r="L76" s="3" t="s">
        <v>493</v>
      </c>
      <c r="M76" s="3" t="s">
        <v>494</v>
      </c>
      <c r="N76" s="4">
        <v>6268</v>
      </c>
    </row>
    <row r="77" spans="1:14">
      <c r="A77">
        <v>76</v>
      </c>
      <c r="B77" s="3" t="s">
        <v>341</v>
      </c>
      <c r="C77">
        <f t="shared" si="2"/>
        <v>76</v>
      </c>
      <c r="D77" s="3" t="s">
        <v>495</v>
      </c>
      <c r="E77" s="3" t="s">
        <v>495</v>
      </c>
      <c r="F77" s="3" t="s">
        <v>496</v>
      </c>
      <c r="G77" s="3" t="s">
        <v>483</v>
      </c>
      <c r="H77" s="3" t="s">
        <v>497</v>
      </c>
      <c r="I77" s="3">
        <f t="shared" si="3"/>
        <v>0.993967828418231</v>
      </c>
      <c r="J77" s="4">
        <v>14.83</v>
      </c>
      <c r="K77" s="3" t="s">
        <v>498</v>
      </c>
      <c r="L77" s="3" t="s">
        <v>499</v>
      </c>
      <c r="M77" s="3" t="s">
        <v>500</v>
      </c>
      <c r="N77" s="4">
        <v>6894</v>
      </c>
    </row>
    <row r="78" spans="1:14">
      <c r="A78">
        <v>77</v>
      </c>
      <c r="B78" s="3" t="s">
        <v>347</v>
      </c>
      <c r="C78">
        <f t="shared" si="2"/>
        <v>77</v>
      </c>
      <c r="D78" s="3" t="s">
        <v>501</v>
      </c>
      <c r="E78" s="3" t="s">
        <v>501</v>
      </c>
      <c r="F78" s="3" t="s">
        <v>310</v>
      </c>
      <c r="G78" s="3" t="s">
        <v>502</v>
      </c>
      <c r="H78" s="3" t="s">
        <v>503</v>
      </c>
      <c r="I78" s="3">
        <f t="shared" si="3"/>
        <v>1.00337154416723</v>
      </c>
      <c r="J78" s="4">
        <v>14.88</v>
      </c>
      <c r="K78" s="3" t="s">
        <v>477</v>
      </c>
      <c r="L78" s="3" t="s">
        <v>504</v>
      </c>
      <c r="M78" s="3" t="s">
        <v>505</v>
      </c>
      <c r="N78" s="4">
        <v>5990</v>
      </c>
    </row>
    <row r="79" spans="1:14">
      <c r="A79">
        <v>78</v>
      </c>
      <c r="B79" s="3" t="s">
        <v>353</v>
      </c>
      <c r="C79">
        <f t="shared" si="2"/>
        <v>78</v>
      </c>
      <c r="D79" s="3" t="s">
        <v>506</v>
      </c>
      <c r="E79" s="3" t="s">
        <v>506</v>
      </c>
      <c r="F79" s="3" t="s">
        <v>477</v>
      </c>
      <c r="G79" s="3" t="s">
        <v>308</v>
      </c>
      <c r="H79" s="3" t="s">
        <v>507</v>
      </c>
      <c r="I79" s="3">
        <f t="shared" si="3"/>
        <v>1.00470430107527</v>
      </c>
      <c r="J79" s="4">
        <v>14.95</v>
      </c>
      <c r="K79" s="3" t="s">
        <v>477</v>
      </c>
      <c r="L79" s="3" t="s">
        <v>508</v>
      </c>
      <c r="M79" s="3" t="s">
        <v>509</v>
      </c>
      <c r="N79" s="4">
        <v>5591</v>
      </c>
    </row>
    <row r="80" spans="1:14">
      <c r="A80">
        <v>79</v>
      </c>
      <c r="B80" s="3" t="s">
        <v>361</v>
      </c>
      <c r="C80">
        <f t="shared" si="2"/>
        <v>79</v>
      </c>
      <c r="D80" s="3" t="s">
        <v>510</v>
      </c>
      <c r="E80" s="3" t="s">
        <v>510</v>
      </c>
      <c r="F80" s="3" t="s">
        <v>483</v>
      </c>
      <c r="G80" s="3" t="s">
        <v>303</v>
      </c>
      <c r="H80" s="3" t="s">
        <v>318</v>
      </c>
      <c r="I80" s="3">
        <f t="shared" si="3"/>
        <v>0.985953177257525</v>
      </c>
      <c r="J80" s="4">
        <v>14.74</v>
      </c>
      <c r="K80" s="3" t="s">
        <v>474</v>
      </c>
      <c r="L80" s="3" t="s">
        <v>511</v>
      </c>
      <c r="M80" s="3" t="s">
        <v>512</v>
      </c>
      <c r="N80" s="4">
        <v>6254</v>
      </c>
    </row>
    <row r="81" spans="1:14">
      <c r="A81">
        <v>80</v>
      </c>
      <c r="B81" s="3" t="s">
        <v>513</v>
      </c>
      <c r="C81">
        <f t="shared" si="2"/>
        <v>80</v>
      </c>
      <c r="D81" s="3" t="s">
        <v>514</v>
      </c>
      <c r="E81" s="3" t="s">
        <v>514</v>
      </c>
      <c r="F81" s="3" t="s">
        <v>396</v>
      </c>
      <c r="G81" s="3" t="s">
        <v>299</v>
      </c>
      <c r="H81" s="3" t="s">
        <v>219</v>
      </c>
      <c r="I81" s="3">
        <f t="shared" si="3"/>
        <v>0.959972862957938</v>
      </c>
      <c r="J81" s="4">
        <v>14.15</v>
      </c>
      <c r="K81" s="3" t="s">
        <v>299</v>
      </c>
      <c r="L81" s="3" t="s">
        <v>515</v>
      </c>
      <c r="M81" s="3" t="s">
        <v>516</v>
      </c>
      <c r="N81" s="4">
        <v>14863</v>
      </c>
    </row>
    <row r="82" spans="1:14">
      <c r="A82">
        <v>81</v>
      </c>
      <c r="B82" s="3" t="s">
        <v>517</v>
      </c>
      <c r="C82">
        <f t="shared" si="2"/>
        <v>81</v>
      </c>
      <c r="D82" s="3" t="s">
        <v>518</v>
      </c>
      <c r="E82" s="3" t="s">
        <v>518</v>
      </c>
      <c r="F82" s="3" t="s">
        <v>233</v>
      </c>
      <c r="G82" s="3" t="s">
        <v>519</v>
      </c>
      <c r="H82" s="3" t="s">
        <v>167</v>
      </c>
      <c r="I82" s="3">
        <f t="shared" si="3"/>
        <v>1.00424028268551</v>
      </c>
      <c r="J82" s="4">
        <v>14.21</v>
      </c>
      <c r="K82" s="3" t="s">
        <v>233</v>
      </c>
      <c r="L82" s="3" t="s">
        <v>520</v>
      </c>
      <c r="M82" s="3" t="s">
        <v>521</v>
      </c>
      <c r="N82" s="4">
        <v>8489</v>
      </c>
    </row>
    <row r="83" spans="1:14">
      <c r="A83">
        <v>82</v>
      </c>
      <c r="B83" s="3" t="s">
        <v>366</v>
      </c>
      <c r="C83">
        <f t="shared" si="2"/>
        <v>82</v>
      </c>
      <c r="D83" s="3" t="s">
        <v>522</v>
      </c>
      <c r="E83" s="3" t="s">
        <v>522</v>
      </c>
      <c r="F83" s="3" t="s">
        <v>523</v>
      </c>
      <c r="G83" s="3" t="s">
        <v>524</v>
      </c>
      <c r="H83" s="3" t="s">
        <v>525</v>
      </c>
      <c r="I83" s="3">
        <f t="shared" si="3"/>
        <v>1.07881773399015</v>
      </c>
      <c r="J83" s="4">
        <v>15.33</v>
      </c>
      <c r="K83" s="3" t="s">
        <v>526</v>
      </c>
      <c r="L83" s="3" t="s">
        <v>527</v>
      </c>
      <c r="M83" s="3" t="s">
        <v>528</v>
      </c>
      <c r="N83" s="4">
        <v>23915</v>
      </c>
    </row>
    <row r="84" spans="1:14">
      <c r="A84">
        <v>83</v>
      </c>
      <c r="B84" s="3" t="s">
        <v>372</v>
      </c>
      <c r="C84">
        <f t="shared" si="2"/>
        <v>83</v>
      </c>
      <c r="D84" s="3" t="s">
        <v>529</v>
      </c>
      <c r="E84" s="3" t="s">
        <v>529</v>
      </c>
      <c r="F84" s="3" t="s">
        <v>418</v>
      </c>
      <c r="G84" s="3" t="s">
        <v>530</v>
      </c>
      <c r="H84" s="3" t="s">
        <v>531</v>
      </c>
      <c r="I84" s="3">
        <f t="shared" si="3"/>
        <v>1.07632093933464</v>
      </c>
      <c r="J84" s="4">
        <v>16.5</v>
      </c>
      <c r="K84" s="3" t="s">
        <v>531</v>
      </c>
      <c r="L84" s="3" t="s">
        <v>532</v>
      </c>
      <c r="M84" s="3" t="s">
        <v>533</v>
      </c>
      <c r="N84" s="4">
        <v>33313</v>
      </c>
    </row>
    <row r="85" spans="1:14">
      <c r="A85">
        <v>84</v>
      </c>
      <c r="B85" s="3" t="s">
        <v>377</v>
      </c>
      <c r="C85">
        <f t="shared" si="2"/>
        <v>84</v>
      </c>
      <c r="D85" s="3" t="s">
        <v>534</v>
      </c>
      <c r="E85" s="3" t="s">
        <v>534</v>
      </c>
      <c r="F85" s="3" t="s">
        <v>535</v>
      </c>
      <c r="G85" s="3" t="s">
        <v>536</v>
      </c>
      <c r="H85" s="3" t="s">
        <v>537</v>
      </c>
      <c r="I85" s="3">
        <f t="shared" si="3"/>
        <v>1.04060606060606</v>
      </c>
      <c r="J85" s="4">
        <v>17.17</v>
      </c>
      <c r="K85" s="3" t="s">
        <v>535</v>
      </c>
      <c r="L85" s="3" t="s">
        <v>538</v>
      </c>
      <c r="M85" s="3" t="s">
        <v>539</v>
      </c>
      <c r="N85" s="4">
        <v>45899</v>
      </c>
    </row>
    <row r="86" spans="1:14">
      <c r="A86">
        <v>85</v>
      </c>
      <c r="B86" s="3" t="s">
        <v>382</v>
      </c>
      <c r="C86">
        <f t="shared" si="2"/>
        <v>85</v>
      </c>
      <c r="D86" s="10" t="s">
        <v>540</v>
      </c>
      <c r="E86" s="10" t="s">
        <v>540</v>
      </c>
      <c r="F86" s="10" t="s">
        <v>541</v>
      </c>
      <c r="G86" s="10" t="s">
        <v>542</v>
      </c>
      <c r="H86" s="10" t="s">
        <v>543</v>
      </c>
      <c r="I86" s="3">
        <f t="shared" si="3"/>
        <v>1.10017472335469</v>
      </c>
      <c r="J86" s="4">
        <v>18.89</v>
      </c>
      <c r="K86" s="3" t="s">
        <v>544</v>
      </c>
      <c r="L86" s="3" t="s">
        <v>545</v>
      </c>
      <c r="M86" s="3" t="s">
        <v>546</v>
      </c>
      <c r="N86" s="4">
        <v>41587</v>
      </c>
    </row>
    <row r="87" spans="1:14">
      <c r="A87">
        <v>86</v>
      </c>
      <c r="B87" s="3" t="s">
        <v>388</v>
      </c>
      <c r="C87">
        <f t="shared" si="2"/>
        <v>86</v>
      </c>
      <c r="D87" s="3" t="s">
        <v>547</v>
      </c>
      <c r="E87" s="3" t="s">
        <v>547</v>
      </c>
      <c r="F87" s="3" t="s">
        <v>542</v>
      </c>
      <c r="G87" s="3" t="s">
        <v>548</v>
      </c>
      <c r="H87" s="3" t="s">
        <v>549</v>
      </c>
      <c r="I87" s="3">
        <f t="shared" si="3"/>
        <v>1.07093700370566</v>
      </c>
      <c r="J87" s="4">
        <v>20.23</v>
      </c>
      <c r="K87" s="3" t="s">
        <v>542</v>
      </c>
      <c r="L87" s="3" t="s">
        <v>550</v>
      </c>
      <c r="M87" s="3" t="s">
        <v>551</v>
      </c>
      <c r="N87" s="4">
        <v>61970</v>
      </c>
    </row>
    <row r="88" spans="1:14">
      <c r="A88">
        <v>87</v>
      </c>
      <c r="B88" s="3" t="s">
        <v>552</v>
      </c>
      <c r="C88">
        <f t="shared" si="2"/>
        <v>87</v>
      </c>
      <c r="D88" s="3" t="s">
        <v>553</v>
      </c>
      <c r="E88" s="3" t="s">
        <v>553</v>
      </c>
      <c r="F88" s="3" t="s">
        <v>554</v>
      </c>
      <c r="G88" s="3" t="s">
        <v>555</v>
      </c>
      <c r="H88" s="3" t="s">
        <v>556</v>
      </c>
      <c r="I88" s="3">
        <f t="shared" si="3"/>
        <v>0.900148294611962</v>
      </c>
      <c r="J88" s="4">
        <v>18.21</v>
      </c>
      <c r="K88" s="3" t="s">
        <v>557</v>
      </c>
      <c r="L88" s="3" t="s">
        <v>558</v>
      </c>
      <c r="M88" s="3" t="s">
        <v>559</v>
      </c>
      <c r="N88" s="4">
        <v>48944</v>
      </c>
    </row>
    <row r="89" spans="1:14">
      <c r="A89">
        <v>88</v>
      </c>
      <c r="B89" s="3" t="s">
        <v>560</v>
      </c>
      <c r="C89">
        <f t="shared" si="2"/>
        <v>88</v>
      </c>
      <c r="D89" s="3" t="s">
        <v>561</v>
      </c>
      <c r="E89" s="3" t="s">
        <v>561</v>
      </c>
      <c r="F89" s="3" t="s">
        <v>556</v>
      </c>
      <c r="G89" s="3" t="s">
        <v>562</v>
      </c>
      <c r="H89" s="3" t="s">
        <v>563</v>
      </c>
      <c r="I89" s="3">
        <f t="shared" si="3"/>
        <v>1.00768808347062</v>
      </c>
      <c r="J89" s="4">
        <v>18.35</v>
      </c>
      <c r="K89" s="3" t="s">
        <v>564</v>
      </c>
      <c r="L89" s="3" t="s">
        <v>565</v>
      </c>
      <c r="M89" s="3" t="s">
        <v>566</v>
      </c>
      <c r="N89" s="4">
        <v>48283</v>
      </c>
    </row>
    <row r="90" spans="1:14">
      <c r="A90">
        <v>89</v>
      </c>
      <c r="B90" s="3" t="s">
        <v>393</v>
      </c>
      <c r="C90">
        <f t="shared" si="2"/>
        <v>89</v>
      </c>
      <c r="D90" s="3" t="s">
        <v>567</v>
      </c>
      <c r="E90" s="3" t="s">
        <v>567</v>
      </c>
      <c r="F90" s="3" t="s">
        <v>568</v>
      </c>
      <c r="G90" s="3" t="s">
        <v>569</v>
      </c>
      <c r="H90" s="3" t="s">
        <v>570</v>
      </c>
      <c r="I90" s="3">
        <f t="shared" si="3"/>
        <v>0.993460490463215</v>
      </c>
      <c r="J90" s="4">
        <v>18.23</v>
      </c>
      <c r="K90" s="3" t="s">
        <v>571</v>
      </c>
      <c r="L90" s="3" t="s">
        <v>572</v>
      </c>
      <c r="M90" s="3" t="s">
        <v>573</v>
      </c>
      <c r="N90" s="4">
        <v>33079</v>
      </c>
    </row>
    <row r="91" spans="1:14">
      <c r="A91">
        <v>90</v>
      </c>
      <c r="B91" s="3" t="s">
        <v>400</v>
      </c>
      <c r="C91">
        <f t="shared" si="2"/>
        <v>90</v>
      </c>
      <c r="D91" s="11" t="s">
        <v>574</v>
      </c>
      <c r="E91" s="3" t="s">
        <v>574</v>
      </c>
      <c r="F91" s="3" t="s">
        <v>575</v>
      </c>
      <c r="G91" s="3" t="s">
        <v>576</v>
      </c>
      <c r="H91" s="3" t="s">
        <v>536</v>
      </c>
      <c r="I91" s="3">
        <f t="shared" si="3"/>
        <v>0.959956116291827</v>
      </c>
      <c r="J91" s="4">
        <v>17.5</v>
      </c>
      <c r="K91" s="3" t="s">
        <v>577</v>
      </c>
      <c r="L91" s="3" t="s">
        <v>578</v>
      </c>
      <c r="M91" s="3" t="s">
        <v>579</v>
      </c>
      <c r="N91" s="4">
        <v>33421</v>
      </c>
    </row>
    <row r="92" spans="1:14">
      <c r="A92">
        <v>91</v>
      </c>
      <c r="B92" s="3" t="s">
        <v>406</v>
      </c>
      <c r="C92">
        <f t="shared" si="2"/>
        <v>91</v>
      </c>
      <c r="D92" s="3" t="s">
        <v>580</v>
      </c>
      <c r="E92" s="3" t="s">
        <v>580</v>
      </c>
      <c r="F92" s="3" t="s">
        <v>581</v>
      </c>
      <c r="G92" s="3" t="s">
        <v>582</v>
      </c>
      <c r="H92" s="3" t="s">
        <v>583</v>
      </c>
      <c r="I92" s="3">
        <f t="shared" si="3"/>
        <v>0.964</v>
      </c>
      <c r="J92" s="4">
        <v>16.87</v>
      </c>
      <c r="K92" s="3" t="s">
        <v>584</v>
      </c>
      <c r="L92" s="3" t="s">
        <v>585</v>
      </c>
      <c r="M92" s="3" t="s">
        <v>586</v>
      </c>
      <c r="N92" s="4">
        <v>32819</v>
      </c>
    </row>
    <row r="93" spans="1:14">
      <c r="A93">
        <v>92</v>
      </c>
      <c r="B93" s="3" t="s">
        <v>411</v>
      </c>
      <c r="C93">
        <f t="shared" si="2"/>
        <v>92</v>
      </c>
      <c r="D93" s="3" t="s">
        <v>587</v>
      </c>
      <c r="E93" s="3" t="s">
        <v>587</v>
      </c>
      <c r="F93" s="3" t="s">
        <v>588</v>
      </c>
      <c r="G93" s="3" t="s">
        <v>589</v>
      </c>
      <c r="H93" s="3" t="s">
        <v>590</v>
      </c>
      <c r="I93" s="3">
        <f t="shared" si="3"/>
        <v>1.07231772377001</v>
      </c>
      <c r="J93" s="4">
        <v>18.09</v>
      </c>
      <c r="K93" s="3" t="s">
        <v>590</v>
      </c>
      <c r="L93" s="3" t="s">
        <v>591</v>
      </c>
      <c r="M93" s="3" t="s">
        <v>592</v>
      </c>
      <c r="N93" s="4">
        <v>37949</v>
      </c>
    </row>
    <row r="94" spans="1:14">
      <c r="A94" s="9">
        <v>93</v>
      </c>
      <c r="B94" s="10" t="s">
        <v>416</v>
      </c>
      <c r="C94">
        <f t="shared" si="2"/>
        <v>93</v>
      </c>
      <c r="D94" s="3" t="s">
        <v>593</v>
      </c>
      <c r="E94" s="3" t="s">
        <v>593</v>
      </c>
      <c r="F94" s="3" t="s">
        <v>594</v>
      </c>
      <c r="G94" s="3" t="s">
        <v>595</v>
      </c>
      <c r="H94" s="3" t="s">
        <v>596</v>
      </c>
      <c r="I94" s="3">
        <f t="shared" si="3"/>
        <v>1.00386954118297</v>
      </c>
      <c r="J94" s="4">
        <v>18.16</v>
      </c>
      <c r="K94" s="3" t="s">
        <v>597</v>
      </c>
      <c r="L94" s="3" t="s">
        <v>598</v>
      </c>
      <c r="M94" s="3" t="s">
        <v>599</v>
      </c>
      <c r="N94" s="4">
        <v>34052</v>
      </c>
    </row>
    <row r="95" spans="1:14">
      <c r="A95">
        <v>94</v>
      </c>
      <c r="B95" s="8">
        <v>44044</v>
      </c>
      <c r="C95">
        <f t="shared" si="2"/>
        <v>94</v>
      </c>
      <c r="D95" s="3" t="s">
        <v>600</v>
      </c>
      <c r="E95" s="3" t="s">
        <v>600</v>
      </c>
      <c r="F95" s="3" t="s">
        <v>601</v>
      </c>
      <c r="G95" s="3" t="s">
        <v>602</v>
      </c>
      <c r="H95" s="3" t="s">
        <v>563</v>
      </c>
      <c r="I95" s="3">
        <f t="shared" si="3"/>
        <v>0.98568281938326</v>
      </c>
      <c r="J95" s="4">
        <v>17.9</v>
      </c>
      <c r="K95" s="3" t="s">
        <v>603</v>
      </c>
      <c r="L95" s="3" t="s">
        <v>604</v>
      </c>
      <c r="M95" s="3" t="s">
        <v>605</v>
      </c>
      <c r="N95" s="4">
        <v>28388</v>
      </c>
    </row>
    <row r="96" spans="1:14">
      <c r="A96">
        <v>95</v>
      </c>
      <c r="B96" s="8">
        <v>44045</v>
      </c>
      <c r="C96">
        <f t="shared" si="2"/>
        <v>95</v>
      </c>
      <c r="D96" s="3" t="s">
        <v>606</v>
      </c>
      <c r="E96" s="3" t="s">
        <v>606</v>
      </c>
      <c r="F96" s="3" t="s">
        <v>577</v>
      </c>
      <c r="G96" s="3" t="s">
        <v>597</v>
      </c>
      <c r="H96" s="3" t="s">
        <v>607</v>
      </c>
      <c r="I96" s="3">
        <f t="shared" si="3"/>
        <v>0.977094972067039</v>
      </c>
      <c r="J96" s="4">
        <v>17.49</v>
      </c>
      <c r="K96" s="3" t="s">
        <v>608</v>
      </c>
      <c r="L96" s="3" t="s">
        <v>609</v>
      </c>
      <c r="M96" s="3" t="s">
        <v>610</v>
      </c>
      <c r="N96" s="4">
        <v>24357</v>
      </c>
    </row>
    <row r="97" spans="1:14">
      <c r="A97">
        <v>96</v>
      </c>
      <c r="B97" s="8">
        <v>44046</v>
      </c>
      <c r="C97">
        <f t="shared" si="2"/>
        <v>96</v>
      </c>
      <c r="D97" s="3" t="s">
        <v>611</v>
      </c>
      <c r="E97" s="3" t="s">
        <v>611</v>
      </c>
      <c r="F97" s="3" t="s">
        <v>612</v>
      </c>
      <c r="G97" s="3" t="s">
        <v>613</v>
      </c>
      <c r="H97" s="3" t="s">
        <v>614</v>
      </c>
      <c r="I97" s="3">
        <f t="shared" si="3"/>
        <v>0.959977129788451</v>
      </c>
      <c r="J97" s="4">
        <v>16.79</v>
      </c>
      <c r="K97" s="3" t="s">
        <v>613</v>
      </c>
      <c r="L97" s="3" t="s">
        <v>615</v>
      </c>
      <c r="M97" s="3" t="s">
        <v>616</v>
      </c>
      <c r="N97" s="4">
        <v>30131</v>
      </c>
    </row>
    <row r="98" spans="1:14">
      <c r="A98">
        <v>97</v>
      </c>
      <c r="B98" s="8">
        <v>44047</v>
      </c>
      <c r="C98">
        <f t="shared" si="2"/>
        <v>97</v>
      </c>
      <c r="D98" s="3" t="s">
        <v>617</v>
      </c>
      <c r="E98" s="3" t="s">
        <v>617</v>
      </c>
      <c r="F98" s="3" t="s">
        <v>618</v>
      </c>
      <c r="G98" s="3" t="s">
        <v>619</v>
      </c>
      <c r="H98" s="3" t="s">
        <v>614</v>
      </c>
      <c r="I98" s="3">
        <f t="shared" si="3"/>
        <v>1.01667659321024</v>
      </c>
      <c r="J98" s="4">
        <v>17.07</v>
      </c>
      <c r="K98" s="3" t="s">
        <v>620</v>
      </c>
      <c r="L98" s="3" t="s">
        <v>621</v>
      </c>
      <c r="M98" s="3" t="s">
        <v>622</v>
      </c>
      <c r="N98" s="4">
        <v>23379</v>
      </c>
    </row>
    <row r="99" spans="1:14">
      <c r="A99">
        <v>98</v>
      </c>
      <c r="B99" s="8">
        <v>44048</v>
      </c>
      <c r="C99">
        <f t="shared" si="2"/>
        <v>98</v>
      </c>
      <c r="D99" s="3" t="s">
        <v>623</v>
      </c>
      <c r="E99" s="3" t="s">
        <v>623</v>
      </c>
      <c r="F99" s="3" t="s">
        <v>624</v>
      </c>
      <c r="G99" s="3" t="s">
        <v>625</v>
      </c>
      <c r="H99" s="3" t="s">
        <v>626</v>
      </c>
      <c r="I99" s="3">
        <f t="shared" si="3"/>
        <v>0.974809607498536</v>
      </c>
      <c r="J99" s="4">
        <v>16.64</v>
      </c>
      <c r="K99" s="3" t="s">
        <v>627</v>
      </c>
      <c r="L99" s="3" t="s">
        <v>628</v>
      </c>
      <c r="M99" s="3" t="s">
        <v>629</v>
      </c>
      <c r="N99" s="4">
        <v>23567</v>
      </c>
    </row>
    <row r="100" spans="1:14">
      <c r="A100">
        <v>99</v>
      </c>
      <c r="B100" s="8">
        <v>44049</v>
      </c>
      <c r="C100">
        <f t="shared" si="2"/>
        <v>99</v>
      </c>
      <c r="D100" s="3" t="s">
        <v>630</v>
      </c>
      <c r="E100" s="3" t="s">
        <v>630</v>
      </c>
      <c r="F100" s="3" t="s">
        <v>631</v>
      </c>
      <c r="G100" s="3" t="s">
        <v>618</v>
      </c>
      <c r="H100" s="3" t="s">
        <v>537</v>
      </c>
      <c r="I100" s="3">
        <f t="shared" si="3"/>
        <v>0.975961538461538</v>
      </c>
      <c r="J100" s="4">
        <v>16.24</v>
      </c>
      <c r="K100" s="3" t="s">
        <v>632</v>
      </c>
      <c r="L100" s="3" t="s">
        <v>633</v>
      </c>
      <c r="M100" s="3" t="s">
        <v>634</v>
      </c>
      <c r="N100" s="4">
        <v>21876</v>
      </c>
    </row>
    <row r="101" spans="1:14">
      <c r="A101">
        <v>100</v>
      </c>
      <c r="B101" s="8">
        <v>44050</v>
      </c>
      <c r="C101">
        <f t="shared" si="2"/>
        <v>100</v>
      </c>
      <c r="D101" s="3" t="s">
        <v>635</v>
      </c>
      <c r="E101" s="3" t="s">
        <v>635</v>
      </c>
      <c r="F101" s="3" t="s">
        <v>336</v>
      </c>
      <c r="G101" s="3" t="s">
        <v>636</v>
      </c>
      <c r="H101" s="3" t="s">
        <v>637</v>
      </c>
      <c r="I101" s="3">
        <f t="shared" si="3"/>
        <v>0.99692118226601</v>
      </c>
      <c r="J101" s="4">
        <v>16.19</v>
      </c>
      <c r="K101" s="3" t="s">
        <v>336</v>
      </c>
      <c r="L101" s="3" t="s">
        <v>638</v>
      </c>
      <c r="M101" s="3" t="s">
        <v>639</v>
      </c>
      <c r="N101" s="4">
        <v>18235</v>
      </c>
    </row>
    <row r="102" spans="1:14">
      <c r="A102">
        <v>101</v>
      </c>
      <c r="B102" s="8">
        <v>44051</v>
      </c>
      <c r="C102">
        <f t="shared" si="2"/>
        <v>101</v>
      </c>
      <c r="D102" s="3" t="s">
        <v>640</v>
      </c>
      <c r="E102" s="3" t="s">
        <v>640</v>
      </c>
      <c r="F102" s="3" t="s">
        <v>348</v>
      </c>
      <c r="G102" s="3" t="s">
        <v>641</v>
      </c>
      <c r="H102" s="3" t="s">
        <v>642</v>
      </c>
      <c r="I102" s="3">
        <f t="shared" si="3"/>
        <v>0.970352069178505</v>
      </c>
      <c r="J102" s="4">
        <v>15.71</v>
      </c>
      <c r="K102" s="3" t="s">
        <v>643</v>
      </c>
      <c r="L102" s="3" t="s">
        <v>644</v>
      </c>
      <c r="M102" s="3" t="s">
        <v>645</v>
      </c>
      <c r="N102" s="4">
        <v>18781</v>
      </c>
    </row>
    <row r="103" spans="1:14">
      <c r="A103">
        <v>102</v>
      </c>
      <c r="B103" s="8">
        <v>44052</v>
      </c>
      <c r="C103">
        <f t="shared" si="2"/>
        <v>102</v>
      </c>
      <c r="D103" s="3" t="s">
        <v>646</v>
      </c>
      <c r="E103" s="3" t="s">
        <v>646</v>
      </c>
      <c r="F103" s="3" t="s">
        <v>647</v>
      </c>
      <c r="G103" s="3" t="s">
        <v>648</v>
      </c>
      <c r="H103" s="3" t="s">
        <v>328</v>
      </c>
      <c r="I103" s="3">
        <f t="shared" si="3"/>
        <v>1.00063653723743</v>
      </c>
      <c r="J103" s="4">
        <v>15.72</v>
      </c>
      <c r="K103" s="3" t="s">
        <v>437</v>
      </c>
      <c r="L103" s="3" t="s">
        <v>649</v>
      </c>
      <c r="M103" s="3" t="s">
        <v>650</v>
      </c>
      <c r="N103" s="4">
        <v>11780</v>
      </c>
    </row>
    <row r="104" spans="1:14">
      <c r="A104">
        <v>103</v>
      </c>
      <c r="B104" s="8">
        <v>44053</v>
      </c>
      <c r="C104">
        <f t="shared" si="2"/>
        <v>103</v>
      </c>
      <c r="D104" s="3" t="s">
        <v>651</v>
      </c>
      <c r="E104" s="3" t="s">
        <v>651</v>
      </c>
      <c r="F104" s="3" t="s">
        <v>652</v>
      </c>
      <c r="G104" s="3" t="s">
        <v>329</v>
      </c>
      <c r="H104" s="3" t="s">
        <v>456</v>
      </c>
      <c r="I104" s="3">
        <f t="shared" si="3"/>
        <v>0.984096692111959</v>
      </c>
      <c r="J104" s="4">
        <v>15.47</v>
      </c>
      <c r="K104" s="3" t="s">
        <v>653</v>
      </c>
      <c r="L104" s="3" t="s">
        <v>654</v>
      </c>
      <c r="M104" s="3" t="s">
        <v>655</v>
      </c>
      <c r="N104" s="4">
        <v>10737</v>
      </c>
    </row>
    <row r="105" spans="1:14">
      <c r="A105">
        <v>104</v>
      </c>
      <c r="B105" s="8">
        <v>44054</v>
      </c>
      <c r="C105">
        <f t="shared" si="2"/>
        <v>104</v>
      </c>
      <c r="D105" s="3" t="s">
        <v>656</v>
      </c>
      <c r="E105" s="3" t="s">
        <v>656</v>
      </c>
      <c r="F105" s="3" t="s">
        <v>657</v>
      </c>
      <c r="G105" s="3" t="s">
        <v>434</v>
      </c>
      <c r="H105" s="3" t="s">
        <v>331</v>
      </c>
      <c r="I105" s="3">
        <f t="shared" si="3"/>
        <v>1.02197802197802</v>
      </c>
      <c r="J105" s="4">
        <v>15.81</v>
      </c>
      <c r="K105" s="3" t="s">
        <v>422</v>
      </c>
      <c r="L105" s="3" t="s">
        <v>658</v>
      </c>
      <c r="M105" s="3" t="s">
        <v>659</v>
      </c>
      <c r="N105" s="4">
        <v>14256</v>
      </c>
    </row>
    <row r="106" spans="1:14">
      <c r="A106">
        <v>105</v>
      </c>
      <c r="B106" s="8">
        <v>44055</v>
      </c>
      <c r="C106" s="9">
        <f t="shared" si="2"/>
        <v>105</v>
      </c>
      <c r="D106" s="10" t="s">
        <v>660</v>
      </c>
      <c r="E106" s="10" t="s">
        <v>660</v>
      </c>
      <c r="F106" s="3" t="s">
        <v>661</v>
      </c>
      <c r="G106" s="3" t="s">
        <v>662</v>
      </c>
      <c r="H106" s="3" t="s">
        <v>456</v>
      </c>
      <c r="I106" s="3">
        <f t="shared" si="3"/>
        <v>0.984187223276407</v>
      </c>
      <c r="J106" s="4">
        <v>15.56</v>
      </c>
      <c r="K106" s="3" t="s">
        <v>663</v>
      </c>
      <c r="L106" s="3" t="s">
        <v>664</v>
      </c>
      <c r="M106" s="3" t="s">
        <v>665</v>
      </c>
      <c r="N106" s="4">
        <v>12640</v>
      </c>
    </row>
    <row r="107" spans="1:14">
      <c r="A107">
        <v>106</v>
      </c>
      <c r="B107" s="8">
        <v>44056</v>
      </c>
      <c r="C107">
        <f t="shared" si="2"/>
        <v>106</v>
      </c>
      <c r="D107" s="3" t="s">
        <v>666</v>
      </c>
      <c r="E107" s="3" t="s">
        <v>666</v>
      </c>
      <c r="F107" s="3" t="s">
        <v>531</v>
      </c>
      <c r="G107" s="3" t="s">
        <v>430</v>
      </c>
      <c r="H107" s="3" t="s">
        <v>424</v>
      </c>
      <c r="I107" s="3">
        <f t="shared" si="3"/>
        <v>1.02249357326478</v>
      </c>
      <c r="J107" s="4">
        <v>15.91</v>
      </c>
      <c r="K107" s="3" t="s">
        <v>424</v>
      </c>
      <c r="L107" s="3" t="s">
        <v>667</v>
      </c>
      <c r="M107" s="3" t="s">
        <v>668</v>
      </c>
      <c r="N107" s="4">
        <v>12755</v>
      </c>
    </row>
    <row r="108" spans="1:14">
      <c r="A108">
        <v>107</v>
      </c>
      <c r="B108" s="8">
        <v>44057</v>
      </c>
      <c r="C108">
        <f t="shared" si="2"/>
        <v>107</v>
      </c>
      <c r="D108" s="3" t="s">
        <v>669</v>
      </c>
      <c r="E108" s="3" t="s">
        <v>669</v>
      </c>
      <c r="F108" s="3" t="s">
        <v>442</v>
      </c>
      <c r="G108" s="3" t="s">
        <v>670</v>
      </c>
      <c r="H108" s="3" t="s">
        <v>671</v>
      </c>
      <c r="I108" s="3">
        <f t="shared" si="3"/>
        <v>1.03331238214959</v>
      </c>
      <c r="J108" s="4">
        <v>16.44</v>
      </c>
      <c r="K108" s="3" t="s">
        <v>671</v>
      </c>
      <c r="L108" s="3" t="s">
        <v>672</v>
      </c>
      <c r="M108" s="3" t="s">
        <v>673</v>
      </c>
      <c r="N108" s="4">
        <v>12774</v>
      </c>
    </row>
    <row r="109" spans="1:14">
      <c r="A109">
        <v>108</v>
      </c>
      <c r="B109" s="8">
        <v>44058</v>
      </c>
      <c r="C109">
        <f t="shared" si="2"/>
        <v>108</v>
      </c>
      <c r="D109" s="3" t="s">
        <v>674</v>
      </c>
      <c r="E109" s="3" t="s">
        <v>674</v>
      </c>
      <c r="F109" s="3" t="s">
        <v>670</v>
      </c>
      <c r="G109" s="3" t="s">
        <v>675</v>
      </c>
      <c r="H109" s="3" t="s">
        <v>350</v>
      </c>
      <c r="I109" s="3">
        <f t="shared" si="3"/>
        <v>0.993917274939173</v>
      </c>
      <c r="J109" s="4">
        <v>16.34</v>
      </c>
      <c r="K109" s="3" t="s">
        <v>636</v>
      </c>
      <c r="L109" s="3" t="s">
        <v>676</v>
      </c>
      <c r="M109" s="3" t="s">
        <v>677</v>
      </c>
      <c r="N109" s="4">
        <v>10744</v>
      </c>
    </row>
    <row r="110" spans="1:14">
      <c r="A110">
        <v>109</v>
      </c>
      <c r="B110" s="8">
        <v>44059</v>
      </c>
      <c r="C110">
        <f t="shared" si="2"/>
        <v>109</v>
      </c>
      <c r="D110" s="3" t="s">
        <v>678</v>
      </c>
      <c r="E110" s="3" t="s">
        <v>678</v>
      </c>
      <c r="F110" s="3" t="s">
        <v>679</v>
      </c>
      <c r="G110" s="3" t="s">
        <v>680</v>
      </c>
      <c r="H110" s="3" t="s">
        <v>450</v>
      </c>
      <c r="I110" s="3">
        <f t="shared" si="3"/>
        <v>1.01162790697674</v>
      </c>
      <c r="J110" s="4">
        <v>16.53</v>
      </c>
      <c r="K110" s="3" t="s">
        <v>679</v>
      </c>
      <c r="L110" s="3" t="s">
        <v>681</v>
      </c>
      <c r="M110" s="3" t="s">
        <v>682</v>
      </c>
      <c r="N110" s="4">
        <v>13656</v>
      </c>
    </row>
    <row r="111" spans="1:14">
      <c r="A111">
        <v>110</v>
      </c>
      <c r="B111" s="8">
        <v>44060</v>
      </c>
      <c r="C111">
        <f t="shared" si="2"/>
        <v>110</v>
      </c>
      <c r="D111" s="3" t="s">
        <v>683</v>
      </c>
      <c r="E111" s="3" t="s">
        <v>683</v>
      </c>
      <c r="F111" s="3" t="s">
        <v>684</v>
      </c>
      <c r="G111" s="3" t="s">
        <v>632</v>
      </c>
      <c r="H111" s="3" t="s">
        <v>450</v>
      </c>
      <c r="I111" s="3">
        <f t="shared" si="3"/>
        <v>0.97459165154265</v>
      </c>
      <c r="J111" s="4">
        <v>16.11</v>
      </c>
      <c r="K111" s="3" t="s">
        <v>632</v>
      </c>
      <c r="L111" s="3" t="s">
        <v>685</v>
      </c>
      <c r="M111" s="3" t="s">
        <v>686</v>
      </c>
      <c r="N111" s="4">
        <v>9495</v>
      </c>
    </row>
    <row r="112" spans="1:14">
      <c r="A112">
        <v>111</v>
      </c>
      <c r="B112" s="8">
        <v>44061</v>
      </c>
      <c r="C112">
        <f t="shared" si="2"/>
        <v>111</v>
      </c>
      <c r="D112" s="3" t="s">
        <v>687</v>
      </c>
      <c r="E112" s="3" t="s">
        <v>687</v>
      </c>
      <c r="F112" s="3" t="s">
        <v>688</v>
      </c>
      <c r="G112" s="3" t="s">
        <v>689</v>
      </c>
      <c r="H112" s="3" t="s">
        <v>648</v>
      </c>
      <c r="I112" s="3">
        <f t="shared" si="3"/>
        <v>1.07262569832402</v>
      </c>
      <c r="J112" s="4">
        <v>17.28</v>
      </c>
      <c r="K112" s="3" t="s">
        <v>688</v>
      </c>
      <c r="L112" s="3" t="s">
        <v>690</v>
      </c>
      <c r="M112" s="3" t="s">
        <v>691</v>
      </c>
      <c r="N112" s="4">
        <v>22589</v>
      </c>
    </row>
    <row r="113" spans="1:14">
      <c r="A113">
        <v>112</v>
      </c>
      <c r="B113" s="8">
        <v>44062</v>
      </c>
      <c r="C113">
        <f t="shared" si="2"/>
        <v>112</v>
      </c>
      <c r="D113" s="3" t="s">
        <v>692</v>
      </c>
      <c r="E113" s="3" t="s">
        <v>692</v>
      </c>
      <c r="F113" s="3" t="s">
        <v>693</v>
      </c>
      <c r="G113" s="3" t="s">
        <v>694</v>
      </c>
      <c r="H113" s="3" t="s">
        <v>695</v>
      </c>
      <c r="I113" s="3">
        <f t="shared" si="3"/>
        <v>0.966435185185185</v>
      </c>
      <c r="J113" s="4">
        <v>16.7</v>
      </c>
      <c r="K113" s="3" t="s">
        <v>696</v>
      </c>
      <c r="L113" s="3" t="s">
        <v>697</v>
      </c>
      <c r="M113" s="3" t="s">
        <v>698</v>
      </c>
      <c r="N113" s="4">
        <v>0</v>
      </c>
    </row>
    <row r="114" spans="1:14">
      <c r="A114">
        <v>113</v>
      </c>
      <c r="B114" s="8">
        <v>44063</v>
      </c>
      <c r="C114">
        <f t="shared" si="2"/>
        <v>113</v>
      </c>
      <c r="D114" s="3" t="s">
        <v>699</v>
      </c>
      <c r="E114" s="3" t="s">
        <v>699</v>
      </c>
      <c r="F114" s="3" t="s">
        <v>700</v>
      </c>
      <c r="G114" s="3" t="s">
        <v>625</v>
      </c>
      <c r="H114" s="3" t="s">
        <v>423</v>
      </c>
      <c r="I114" s="3">
        <f t="shared" si="3"/>
        <v>1.02035928143713</v>
      </c>
      <c r="J114" s="4">
        <v>17.04</v>
      </c>
      <c r="K114" s="3" t="s">
        <v>700</v>
      </c>
      <c r="L114" s="3" t="s">
        <v>701</v>
      </c>
      <c r="M114" s="3" t="s">
        <v>702</v>
      </c>
      <c r="N114" s="4">
        <v>0</v>
      </c>
    </row>
    <row r="115" spans="1:14">
      <c r="A115">
        <v>114</v>
      </c>
      <c r="B115" s="8">
        <v>44064</v>
      </c>
      <c r="C115">
        <f t="shared" si="2"/>
        <v>114</v>
      </c>
      <c r="D115" s="3" t="s">
        <v>703</v>
      </c>
      <c r="E115" s="3" t="s">
        <v>703</v>
      </c>
      <c r="F115" s="3" t="s">
        <v>704</v>
      </c>
      <c r="G115" s="3" t="s">
        <v>705</v>
      </c>
      <c r="H115" s="3" t="s">
        <v>706</v>
      </c>
      <c r="I115" s="3">
        <f t="shared" si="3"/>
        <v>0.995892018779343</v>
      </c>
      <c r="J115" s="4">
        <v>16.97</v>
      </c>
      <c r="K115" s="3" t="s">
        <v>707</v>
      </c>
      <c r="L115" s="3" t="s">
        <v>708</v>
      </c>
      <c r="M115" s="3" t="s">
        <v>709</v>
      </c>
      <c r="N115" s="4">
        <v>0</v>
      </c>
    </row>
    <row r="116" spans="1:14">
      <c r="A116">
        <v>115</v>
      </c>
      <c r="B116" s="8">
        <v>44065</v>
      </c>
      <c r="C116">
        <f t="shared" si="2"/>
        <v>115</v>
      </c>
      <c r="D116" s="3" t="s">
        <v>710</v>
      </c>
      <c r="E116" s="3" t="s">
        <v>710</v>
      </c>
      <c r="F116" s="3" t="s">
        <v>711</v>
      </c>
      <c r="G116" s="3" t="s">
        <v>620</v>
      </c>
      <c r="H116" s="3" t="s">
        <v>712</v>
      </c>
      <c r="I116" s="3">
        <f t="shared" si="3"/>
        <v>0.982321744254567</v>
      </c>
      <c r="J116" s="4">
        <v>16.67</v>
      </c>
      <c r="K116" s="3" t="s">
        <v>620</v>
      </c>
      <c r="L116" s="3" t="s">
        <v>713</v>
      </c>
      <c r="M116" s="3" t="s">
        <v>714</v>
      </c>
      <c r="N116" s="4">
        <v>0</v>
      </c>
    </row>
    <row r="117" spans="1:14">
      <c r="A117">
        <v>116</v>
      </c>
      <c r="B117" s="8">
        <v>44066</v>
      </c>
      <c r="C117">
        <f t="shared" si="2"/>
        <v>116</v>
      </c>
      <c r="D117" s="3" t="s">
        <v>715</v>
      </c>
      <c r="E117" s="3" t="s">
        <v>715</v>
      </c>
      <c r="F117" s="3" t="s">
        <v>716</v>
      </c>
      <c r="G117" s="3" t="s">
        <v>583</v>
      </c>
      <c r="H117" s="3" t="s">
        <v>671</v>
      </c>
      <c r="I117" s="3">
        <f t="shared" si="3"/>
        <v>0.959208158368326</v>
      </c>
      <c r="J117" s="4">
        <v>15.99</v>
      </c>
      <c r="K117" s="3" t="s">
        <v>717</v>
      </c>
      <c r="L117" s="3" t="s">
        <v>718</v>
      </c>
      <c r="M117" s="3" t="s">
        <v>719</v>
      </c>
      <c r="N117" s="4">
        <v>0</v>
      </c>
    </row>
    <row r="118" spans="1:14">
      <c r="A118">
        <v>117</v>
      </c>
      <c r="B118" s="8">
        <v>44067</v>
      </c>
      <c r="C118">
        <f t="shared" si="2"/>
        <v>117</v>
      </c>
      <c r="D118" s="3" t="s">
        <v>720</v>
      </c>
      <c r="E118" s="3" t="s">
        <v>720</v>
      </c>
      <c r="F118" s="3" t="s">
        <v>662</v>
      </c>
      <c r="G118" s="3" t="s">
        <v>721</v>
      </c>
      <c r="H118" s="3" t="s">
        <v>331</v>
      </c>
      <c r="I118" s="3">
        <f t="shared" si="3"/>
        <v>0.991869918699187</v>
      </c>
      <c r="J118" s="4">
        <v>15.86</v>
      </c>
      <c r="K118" s="3" t="s">
        <v>721</v>
      </c>
      <c r="L118" s="3" t="s">
        <v>722</v>
      </c>
      <c r="M118" s="3" t="s">
        <v>723</v>
      </c>
      <c r="N118" s="4">
        <v>8137</v>
      </c>
    </row>
    <row r="119" spans="1:14">
      <c r="A119">
        <v>118</v>
      </c>
      <c r="B119" s="8">
        <v>44068</v>
      </c>
      <c r="C119">
        <f t="shared" si="2"/>
        <v>118</v>
      </c>
      <c r="D119" s="3" t="s">
        <v>724</v>
      </c>
      <c r="E119" s="3" t="s">
        <v>724</v>
      </c>
      <c r="F119" s="3" t="s">
        <v>449</v>
      </c>
      <c r="G119" s="3" t="s">
        <v>350</v>
      </c>
      <c r="H119" s="3" t="s">
        <v>328</v>
      </c>
      <c r="I119" s="3">
        <f t="shared" si="3"/>
        <v>1.01071878940731</v>
      </c>
      <c r="J119" s="4">
        <v>16.03</v>
      </c>
      <c r="K119" s="3" t="s">
        <v>424</v>
      </c>
      <c r="L119" s="3" t="s">
        <v>725</v>
      </c>
      <c r="M119" s="3" t="s">
        <v>726</v>
      </c>
      <c r="N119" s="4">
        <v>6283</v>
      </c>
    </row>
    <row r="120" spans="1:14">
      <c r="A120">
        <v>119</v>
      </c>
      <c r="B120" s="8">
        <v>44069</v>
      </c>
      <c r="C120">
        <f t="shared" si="2"/>
        <v>119</v>
      </c>
      <c r="D120" s="3" t="s">
        <v>727</v>
      </c>
      <c r="E120" s="3" t="s">
        <v>727</v>
      </c>
      <c r="F120" s="3" t="s">
        <v>643</v>
      </c>
      <c r="G120" s="3" t="s">
        <v>342</v>
      </c>
      <c r="H120" s="3" t="s">
        <v>728</v>
      </c>
      <c r="I120" s="3">
        <f t="shared" si="3"/>
        <v>1.01060511540861</v>
      </c>
      <c r="J120" s="4">
        <v>16.2</v>
      </c>
      <c r="K120" s="3" t="s">
        <v>641</v>
      </c>
      <c r="L120" s="3" t="s">
        <v>729</v>
      </c>
      <c r="M120" s="3" t="s">
        <v>730</v>
      </c>
      <c r="N120" s="4">
        <v>6892</v>
      </c>
    </row>
    <row r="121" spans="1:14">
      <c r="A121">
        <v>120</v>
      </c>
      <c r="B121" s="8">
        <v>44070</v>
      </c>
      <c r="C121">
        <f t="shared" si="2"/>
        <v>120</v>
      </c>
      <c r="D121" s="3" t="s">
        <v>731</v>
      </c>
      <c r="E121" s="3" t="s">
        <v>731</v>
      </c>
      <c r="F121" s="3" t="s">
        <v>428</v>
      </c>
      <c r="G121" s="3" t="s">
        <v>429</v>
      </c>
      <c r="H121" s="3" t="s">
        <v>732</v>
      </c>
      <c r="I121" s="3">
        <f t="shared" si="3"/>
        <v>1.01111111111111</v>
      </c>
      <c r="J121" s="4">
        <v>16.38</v>
      </c>
      <c r="K121" s="3" t="s">
        <v>329</v>
      </c>
      <c r="L121" s="3" t="s">
        <v>733</v>
      </c>
      <c r="M121" s="3" t="s">
        <v>734</v>
      </c>
      <c r="N121" s="4">
        <v>7778</v>
      </c>
    </row>
    <row r="122" spans="1:14">
      <c r="A122">
        <v>121</v>
      </c>
      <c r="B122" s="8">
        <v>44071</v>
      </c>
      <c r="C122">
        <f t="shared" si="2"/>
        <v>121</v>
      </c>
      <c r="D122" s="3" t="s">
        <v>735</v>
      </c>
      <c r="E122" s="3" t="s">
        <v>735</v>
      </c>
      <c r="F122" s="3" t="s">
        <v>736</v>
      </c>
      <c r="G122" s="3" t="s">
        <v>354</v>
      </c>
      <c r="H122" s="3" t="s">
        <v>737</v>
      </c>
      <c r="I122" s="3">
        <f t="shared" si="3"/>
        <v>0.946275946275946</v>
      </c>
      <c r="J122" s="4">
        <v>15.5</v>
      </c>
      <c r="K122" s="3" t="s">
        <v>355</v>
      </c>
      <c r="L122" s="3" t="s">
        <v>738</v>
      </c>
      <c r="M122" s="3" t="s">
        <v>739</v>
      </c>
      <c r="N122" s="4">
        <v>15106</v>
      </c>
    </row>
    <row r="123" spans="1:14">
      <c r="A123">
        <v>122</v>
      </c>
      <c r="B123" s="8">
        <v>44072</v>
      </c>
      <c r="C123" s="9">
        <f t="shared" si="2"/>
        <v>122</v>
      </c>
      <c r="D123" s="10" t="s">
        <v>740</v>
      </c>
      <c r="E123" s="10" t="s">
        <v>740</v>
      </c>
      <c r="F123" s="3" t="s">
        <v>737</v>
      </c>
      <c r="G123" s="3" t="s">
        <v>737</v>
      </c>
      <c r="H123" s="3" t="s">
        <v>497</v>
      </c>
      <c r="I123" s="3">
        <f t="shared" si="3"/>
        <v>0.96</v>
      </c>
      <c r="J123" s="4">
        <v>14.88</v>
      </c>
      <c r="K123" s="3" t="s">
        <v>737</v>
      </c>
      <c r="L123" s="3" t="s">
        <v>741</v>
      </c>
      <c r="M123" s="3" t="s">
        <v>742</v>
      </c>
      <c r="N123" s="4">
        <v>12830</v>
      </c>
    </row>
    <row r="124" spans="1:14">
      <c r="A124">
        <v>123</v>
      </c>
      <c r="B124" s="8">
        <v>44073</v>
      </c>
      <c r="C124">
        <f t="shared" si="2"/>
        <v>123</v>
      </c>
      <c r="D124" s="3" t="s">
        <v>743</v>
      </c>
      <c r="E124" s="3" t="s">
        <v>743</v>
      </c>
      <c r="F124" s="3" t="s">
        <v>477</v>
      </c>
      <c r="G124" s="3" t="s">
        <v>373</v>
      </c>
      <c r="H124" s="3" t="s">
        <v>744</v>
      </c>
      <c r="I124" s="3">
        <f t="shared" si="3"/>
        <v>1.01344086021505</v>
      </c>
      <c r="J124" s="4">
        <v>15.08</v>
      </c>
      <c r="K124" s="3" t="s">
        <v>286</v>
      </c>
      <c r="L124" s="3" t="s">
        <v>745</v>
      </c>
      <c r="M124" s="3" t="s">
        <v>746</v>
      </c>
      <c r="N124" s="4">
        <v>6608</v>
      </c>
    </row>
    <row r="125" spans="1:14">
      <c r="A125">
        <v>124</v>
      </c>
      <c r="B125" s="8">
        <v>44074</v>
      </c>
      <c r="C125">
        <f t="shared" si="2"/>
        <v>124</v>
      </c>
      <c r="D125" s="3" t="s">
        <v>747</v>
      </c>
      <c r="E125" s="3" t="s">
        <v>747</v>
      </c>
      <c r="F125" s="3" t="s">
        <v>373</v>
      </c>
      <c r="G125" s="3" t="s">
        <v>368</v>
      </c>
      <c r="H125" s="3" t="s">
        <v>384</v>
      </c>
      <c r="I125" s="3">
        <f t="shared" si="3"/>
        <v>0.989389920424403</v>
      </c>
      <c r="J125" s="4">
        <v>14.92</v>
      </c>
      <c r="K125" s="3" t="s">
        <v>395</v>
      </c>
      <c r="L125" s="3" t="s">
        <v>748</v>
      </c>
      <c r="M125" s="3" t="s">
        <v>749</v>
      </c>
      <c r="N125" s="4">
        <v>4984</v>
      </c>
    </row>
    <row r="126" spans="1:14">
      <c r="A126">
        <v>125</v>
      </c>
      <c r="B126" s="8">
        <v>44075</v>
      </c>
      <c r="C126">
        <f t="shared" si="2"/>
        <v>125</v>
      </c>
      <c r="D126" s="3" t="s">
        <v>750</v>
      </c>
      <c r="E126" s="3" t="s">
        <v>750</v>
      </c>
      <c r="F126" s="3" t="s">
        <v>496</v>
      </c>
      <c r="G126" s="3" t="s">
        <v>751</v>
      </c>
      <c r="H126" s="3" t="s">
        <v>483</v>
      </c>
      <c r="I126" s="3">
        <f t="shared" si="3"/>
        <v>1.01005361930295</v>
      </c>
      <c r="J126" s="4">
        <v>15.07</v>
      </c>
      <c r="K126" s="3" t="s">
        <v>483</v>
      </c>
      <c r="L126" s="3" t="s">
        <v>752</v>
      </c>
      <c r="M126" s="3" t="s">
        <v>753</v>
      </c>
      <c r="N126" s="4">
        <v>6392</v>
      </c>
    </row>
    <row r="127" spans="1:14">
      <c r="A127" s="9">
        <v>126</v>
      </c>
      <c r="B127" s="13">
        <v>44076</v>
      </c>
      <c r="C127">
        <f t="shared" si="2"/>
        <v>126</v>
      </c>
      <c r="D127" s="3" t="s">
        <v>754</v>
      </c>
      <c r="E127" s="3" t="s">
        <v>754</v>
      </c>
      <c r="F127" s="3" t="s">
        <v>755</v>
      </c>
      <c r="G127" s="3" t="s">
        <v>309</v>
      </c>
      <c r="H127" s="3" t="s">
        <v>756</v>
      </c>
      <c r="I127" s="3">
        <f t="shared" si="3"/>
        <v>0.984737889847379</v>
      </c>
      <c r="J127" s="4">
        <v>14.84</v>
      </c>
      <c r="K127" s="3" t="s">
        <v>751</v>
      </c>
      <c r="L127" s="3" t="s">
        <v>757</v>
      </c>
      <c r="M127" s="3" t="s">
        <v>758</v>
      </c>
      <c r="N127" s="4">
        <v>9258</v>
      </c>
    </row>
    <row r="128" spans="1:14">
      <c r="A128">
        <v>127</v>
      </c>
      <c r="B128" s="8">
        <v>44077</v>
      </c>
      <c r="C128">
        <f t="shared" si="2"/>
        <v>127</v>
      </c>
      <c r="D128" s="3" t="s">
        <v>759</v>
      </c>
      <c r="E128" s="3" t="s">
        <v>759</v>
      </c>
      <c r="F128" s="3" t="s">
        <v>498</v>
      </c>
      <c r="G128" s="3" t="s">
        <v>760</v>
      </c>
      <c r="H128" s="3" t="s">
        <v>503</v>
      </c>
      <c r="I128" s="3">
        <f t="shared" si="3"/>
        <v>1.01482479784367</v>
      </c>
      <c r="J128" s="4">
        <v>15.06</v>
      </c>
      <c r="K128" s="3" t="s">
        <v>496</v>
      </c>
      <c r="L128" s="3" t="s">
        <v>761</v>
      </c>
      <c r="M128" s="3" t="s">
        <v>762</v>
      </c>
      <c r="N128" s="4">
        <v>9236</v>
      </c>
    </row>
    <row r="129" spans="1:14">
      <c r="A129">
        <v>128</v>
      </c>
      <c r="B129" s="8">
        <v>44078</v>
      </c>
      <c r="C129">
        <f t="shared" si="2"/>
        <v>128</v>
      </c>
      <c r="D129" s="3" t="s">
        <v>763</v>
      </c>
      <c r="E129" s="3" t="s">
        <v>763</v>
      </c>
      <c r="F129" s="3" t="s">
        <v>317</v>
      </c>
      <c r="G129" s="3" t="s">
        <v>764</v>
      </c>
      <c r="H129" s="3" t="s">
        <v>765</v>
      </c>
      <c r="I129" s="3">
        <f t="shared" si="3"/>
        <v>1.00398406374502</v>
      </c>
      <c r="J129" s="4">
        <v>15.12</v>
      </c>
      <c r="K129" s="3" t="s">
        <v>760</v>
      </c>
      <c r="L129" s="3" t="s">
        <v>766</v>
      </c>
      <c r="M129" s="3" t="s">
        <v>767</v>
      </c>
      <c r="N129" s="4">
        <v>7314</v>
      </c>
    </row>
    <row r="130" spans="1:14">
      <c r="A130">
        <v>129</v>
      </c>
      <c r="B130" s="8">
        <v>44079</v>
      </c>
      <c r="C130">
        <f t="shared" si="2"/>
        <v>129</v>
      </c>
      <c r="D130" s="3" t="s">
        <v>768</v>
      </c>
      <c r="E130" s="3" t="s">
        <v>768</v>
      </c>
      <c r="F130" s="3" t="s">
        <v>368</v>
      </c>
      <c r="G130" s="3" t="s">
        <v>309</v>
      </c>
      <c r="H130" s="3" t="s">
        <v>769</v>
      </c>
      <c r="I130" s="3">
        <f t="shared" si="3"/>
        <v>0.98941798941799</v>
      </c>
      <c r="J130" s="4">
        <v>14.96</v>
      </c>
      <c r="K130" s="3" t="s">
        <v>465</v>
      </c>
      <c r="L130" s="3" t="s">
        <v>770</v>
      </c>
      <c r="M130" s="3" t="s">
        <v>771</v>
      </c>
      <c r="N130" s="4">
        <v>5249</v>
      </c>
    </row>
    <row r="131" spans="1:14">
      <c r="A131">
        <v>130</v>
      </c>
      <c r="B131" s="8">
        <v>44080</v>
      </c>
      <c r="C131">
        <f t="shared" si="2"/>
        <v>130</v>
      </c>
      <c r="D131" s="3" t="s">
        <v>772</v>
      </c>
      <c r="E131" s="3" t="s">
        <v>772</v>
      </c>
      <c r="F131" s="3" t="s">
        <v>502</v>
      </c>
      <c r="G131" s="3" t="s">
        <v>373</v>
      </c>
      <c r="H131" s="3" t="s">
        <v>319</v>
      </c>
      <c r="I131" s="3">
        <f t="shared" si="3"/>
        <v>1.00267379679144</v>
      </c>
      <c r="J131" s="4">
        <v>15</v>
      </c>
      <c r="K131" s="3" t="s">
        <v>502</v>
      </c>
      <c r="L131" s="3" t="s">
        <v>773</v>
      </c>
      <c r="M131" s="3" t="s">
        <v>774</v>
      </c>
      <c r="N131" s="4">
        <v>3500</v>
      </c>
    </row>
    <row r="132" spans="1:14">
      <c r="A132">
        <v>131</v>
      </c>
      <c r="B132" s="8">
        <v>44081</v>
      </c>
      <c r="C132">
        <f t="shared" ref="C132:C195" si="4">C131+1</f>
        <v>131</v>
      </c>
      <c r="D132" s="3" t="s">
        <v>775</v>
      </c>
      <c r="E132" s="3" t="s">
        <v>775</v>
      </c>
      <c r="F132" s="3" t="s">
        <v>316</v>
      </c>
      <c r="G132" s="3" t="s">
        <v>316</v>
      </c>
      <c r="H132" s="3" t="s">
        <v>497</v>
      </c>
      <c r="I132" s="3">
        <f t="shared" ref="I132:I195" si="5">J132/$J131</f>
        <v>0.986666666666667</v>
      </c>
      <c r="J132" s="4">
        <v>14.8</v>
      </c>
      <c r="K132" s="3" t="s">
        <v>316</v>
      </c>
      <c r="L132" s="3" t="s">
        <v>776</v>
      </c>
      <c r="M132" s="3" t="s">
        <v>777</v>
      </c>
      <c r="N132" s="4">
        <v>5994</v>
      </c>
    </row>
    <row r="133" spans="1:14">
      <c r="A133">
        <v>132</v>
      </c>
      <c r="B133" s="8">
        <v>44082</v>
      </c>
      <c r="C133">
        <f t="shared" si="4"/>
        <v>132</v>
      </c>
      <c r="D133" s="3" t="s">
        <v>778</v>
      </c>
      <c r="E133" s="3" t="s">
        <v>778</v>
      </c>
      <c r="F133" s="3" t="s">
        <v>503</v>
      </c>
      <c r="G133" s="3" t="s">
        <v>474</v>
      </c>
      <c r="H133" s="3" t="s">
        <v>476</v>
      </c>
      <c r="I133" s="3">
        <f t="shared" si="5"/>
        <v>1.00675675675676</v>
      </c>
      <c r="J133" s="4">
        <v>14.9</v>
      </c>
      <c r="K133" s="3" t="s">
        <v>779</v>
      </c>
      <c r="L133" s="3" t="s">
        <v>780</v>
      </c>
      <c r="M133" s="3" t="s">
        <v>781</v>
      </c>
      <c r="N133" s="4">
        <v>4047</v>
      </c>
    </row>
    <row r="134" spans="1:14">
      <c r="A134">
        <v>133</v>
      </c>
      <c r="B134" s="8">
        <v>44083</v>
      </c>
      <c r="C134">
        <f t="shared" si="4"/>
        <v>133</v>
      </c>
      <c r="D134" s="3" t="s">
        <v>782</v>
      </c>
      <c r="E134" s="3" t="s">
        <v>782</v>
      </c>
      <c r="F134" s="3" t="s">
        <v>384</v>
      </c>
      <c r="G134" s="3" t="s">
        <v>308</v>
      </c>
      <c r="H134" s="3" t="s">
        <v>367</v>
      </c>
      <c r="I134" s="3">
        <f t="shared" si="5"/>
        <v>0.997986577181208</v>
      </c>
      <c r="J134" s="4">
        <v>14.87</v>
      </c>
      <c r="K134" s="3" t="s">
        <v>356</v>
      </c>
      <c r="L134" s="3" t="s">
        <v>783</v>
      </c>
      <c r="M134" s="3" t="s">
        <v>784</v>
      </c>
      <c r="N134" s="4">
        <v>3973</v>
      </c>
    </row>
    <row r="135" spans="1:14">
      <c r="A135">
        <v>134</v>
      </c>
      <c r="B135" s="8">
        <v>44084</v>
      </c>
      <c r="C135">
        <f t="shared" si="4"/>
        <v>134</v>
      </c>
      <c r="D135" s="3" t="s">
        <v>785</v>
      </c>
      <c r="E135" s="3" t="s">
        <v>785</v>
      </c>
      <c r="F135" s="3" t="s">
        <v>402</v>
      </c>
      <c r="G135" s="3" t="s">
        <v>755</v>
      </c>
      <c r="H135" s="3" t="s">
        <v>402</v>
      </c>
      <c r="I135" s="3">
        <f t="shared" si="5"/>
        <v>1.0053799596503</v>
      </c>
      <c r="J135" s="4">
        <v>14.95</v>
      </c>
      <c r="K135" s="3" t="s">
        <v>402</v>
      </c>
      <c r="L135" s="3" t="s">
        <v>786</v>
      </c>
      <c r="M135" s="3" t="s">
        <v>787</v>
      </c>
      <c r="N135" s="4">
        <v>4000</v>
      </c>
    </row>
    <row r="136" spans="1:14">
      <c r="A136">
        <v>135</v>
      </c>
      <c r="B136" s="8">
        <v>44085</v>
      </c>
      <c r="C136">
        <f t="shared" si="4"/>
        <v>135</v>
      </c>
      <c r="D136" s="3" t="s">
        <v>788</v>
      </c>
      <c r="E136" s="3" t="s">
        <v>788</v>
      </c>
      <c r="F136" s="3" t="s">
        <v>483</v>
      </c>
      <c r="G136" s="3" t="s">
        <v>483</v>
      </c>
      <c r="H136" s="3" t="s">
        <v>310</v>
      </c>
      <c r="I136" s="3">
        <f t="shared" si="5"/>
        <v>0.997993311036789</v>
      </c>
      <c r="J136" s="4">
        <v>14.92</v>
      </c>
      <c r="K136" s="3" t="s">
        <v>319</v>
      </c>
      <c r="L136" s="3" t="s">
        <v>789</v>
      </c>
      <c r="M136" s="3" t="s">
        <v>790</v>
      </c>
      <c r="N136" s="4">
        <v>3818</v>
      </c>
    </row>
    <row r="137" spans="1:14">
      <c r="A137">
        <v>136</v>
      </c>
      <c r="B137" s="8">
        <v>44086</v>
      </c>
      <c r="C137">
        <f t="shared" si="4"/>
        <v>136</v>
      </c>
      <c r="D137" s="3" t="s">
        <v>791</v>
      </c>
      <c r="E137" s="3" t="s">
        <v>791</v>
      </c>
      <c r="F137" s="3" t="s">
        <v>496</v>
      </c>
      <c r="G137" s="3" t="s">
        <v>474</v>
      </c>
      <c r="H137" s="3" t="s">
        <v>769</v>
      </c>
      <c r="I137" s="3">
        <f t="shared" si="5"/>
        <v>0.998659517426273</v>
      </c>
      <c r="J137" s="4">
        <v>14.9</v>
      </c>
      <c r="K137" s="3" t="s">
        <v>474</v>
      </c>
      <c r="L137" s="3" t="s">
        <v>792</v>
      </c>
      <c r="M137" s="3" t="s">
        <v>793</v>
      </c>
      <c r="N137" s="4">
        <v>3193</v>
      </c>
    </row>
    <row r="138" spans="1:14">
      <c r="A138">
        <v>137</v>
      </c>
      <c r="B138" s="8">
        <v>44087</v>
      </c>
      <c r="C138">
        <f t="shared" si="4"/>
        <v>137</v>
      </c>
      <c r="D138" s="3" t="s">
        <v>794</v>
      </c>
      <c r="E138" s="3" t="s">
        <v>794</v>
      </c>
      <c r="F138" s="3" t="s">
        <v>384</v>
      </c>
      <c r="G138" s="3" t="s">
        <v>502</v>
      </c>
      <c r="H138" s="3" t="s">
        <v>408</v>
      </c>
      <c r="I138" s="3">
        <f t="shared" si="5"/>
        <v>0.999328859060403</v>
      </c>
      <c r="J138" s="4">
        <v>14.89</v>
      </c>
      <c r="K138" s="3" t="s">
        <v>384</v>
      </c>
      <c r="L138" s="3" t="s">
        <v>795</v>
      </c>
      <c r="M138" s="3" t="s">
        <v>796</v>
      </c>
      <c r="N138" s="4">
        <v>4995</v>
      </c>
    </row>
    <row r="139" spans="1:14">
      <c r="A139">
        <v>138</v>
      </c>
      <c r="B139" s="8">
        <v>44088</v>
      </c>
      <c r="C139">
        <f t="shared" si="4"/>
        <v>138</v>
      </c>
      <c r="D139" s="3" t="s">
        <v>797</v>
      </c>
      <c r="E139" s="3" t="s">
        <v>797</v>
      </c>
      <c r="F139" s="3" t="s">
        <v>286</v>
      </c>
      <c r="G139" s="3" t="s">
        <v>286</v>
      </c>
      <c r="H139" s="3" t="s">
        <v>798</v>
      </c>
      <c r="I139" s="3">
        <f t="shared" si="5"/>
        <v>0.988582941571524</v>
      </c>
      <c r="J139" s="4">
        <v>14.72</v>
      </c>
      <c r="K139" s="3" t="s">
        <v>769</v>
      </c>
      <c r="L139" s="3" t="s">
        <v>799</v>
      </c>
      <c r="M139" s="3" t="s">
        <v>800</v>
      </c>
      <c r="N139" s="4">
        <v>6322</v>
      </c>
    </row>
    <row r="140" spans="1:14">
      <c r="A140">
        <v>139</v>
      </c>
      <c r="B140" s="8">
        <v>44089</v>
      </c>
      <c r="C140">
        <f t="shared" si="4"/>
        <v>139</v>
      </c>
      <c r="D140" s="3" t="s">
        <v>801</v>
      </c>
      <c r="E140" s="3" t="s">
        <v>801</v>
      </c>
      <c r="F140" s="3" t="s">
        <v>318</v>
      </c>
      <c r="G140" s="3" t="s">
        <v>779</v>
      </c>
      <c r="H140" s="3" t="s">
        <v>802</v>
      </c>
      <c r="I140" s="3">
        <f t="shared" si="5"/>
        <v>0.987092391304348</v>
      </c>
      <c r="J140" s="4">
        <v>14.53</v>
      </c>
      <c r="K140" s="3" t="s">
        <v>476</v>
      </c>
      <c r="L140" s="3" t="s">
        <v>803</v>
      </c>
      <c r="M140" s="3" t="s">
        <v>804</v>
      </c>
      <c r="N140" s="4">
        <v>7169</v>
      </c>
    </row>
    <row r="141" spans="1:14">
      <c r="A141">
        <v>140</v>
      </c>
      <c r="B141" s="8">
        <v>44090</v>
      </c>
      <c r="C141">
        <f t="shared" si="4"/>
        <v>140</v>
      </c>
      <c r="D141" s="3" t="s">
        <v>805</v>
      </c>
      <c r="E141" s="3" t="s">
        <v>805</v>
      </c>
      <c r="F141" s="3" t="s">
        <v>304</v>
      </c>
      <c r="G141" s="3" t="s">
        <v>304</v>
      </c>
      <c r="H141" s="3" t="s">
        <v>806</v>
      </c>
      <c r="I141" s="3">
        <f t="shared" si="5"/>
        <v>0.991052993805919</v>
      </c>
      <c r="J141" s="4">
        <v>14.4</v>
      </c>
      <c r="K141" s="3" t="s">
        <v>304</v>
      </c>
      <c r="L141" s="3" t="s">
        <v>807</v>
      </c>
      <c r="M141" s="3" t="s">
        <v>808</v>
      </c>
      <c r="N141" s="4">
        <v>4348</v>
      </c>
    </row>
    <row r="142" spans="1:14">
      <c r="A142">
        <v>141</v>
      </c>
      <c r="B142" s="8">
        <v>44091</v>
      </c>
      <c r="C142">
        <f t="shared" si="4"/>
        <v>141</v>
      </c>
      <c r="D142" s="3" t="s">
        <v>809</v>
      </c>
      <c r="E142" s="3" t="s">
        <v>809</v>
      </c>
      <c r="F142" s="3" t="s">
        <v>249</v>
      </c>
      <c r="G142" s="3" t="s">
        <v>779</v>
      </c>
      <c r="H142" s="3" t="s">
        <v>810</v>
      </c>
      <c r="I142" s="3">
        <f t="shared" si="5"/>
        <v>1.02361111111111</v>
      </c>
      <c r="J142" s="4">
        <v>14.74</v>
      </c>
      <c r="K142" s="3" t="s">
        <v>249</v>
      </c>
      <c r="L142" s="3" t="s">
        <v>811</v>
      </c>
      <c r="M142" s="3" t="s">
        <v>812</v>
      </c>
      <c r="N142" s="4">
        <v>5812</v>
      </c>
    </row>
    <row r="143" spans="1:14">
      <c r="A143">
        <v>142</v>
      </c>
      <c r="B143" s="8">
        <v>44092</v>
      </c>
      <c r="C143">
        <f t="shared" si="4"/>
        <v>142</v>
      </c>
      <c r="D143" s="3" t="s">
        <v>813</v>
      </c>
      <c r="E143" s="3" t="s">
        <v>813</v>
      </c>
      <c r="F143" s="3" t="s">
        <v>396</v>
      </c>
      <c r="G143" s="3" t="s">
        <v>286</v>
      </c>
      <c r="H143" s="3" t="s">
        <v>291</v>
      </c>
      <c r="I143" s="3">
        <f t="shared" si="5"/>
        <v>1.00135685210312</v>
      </c>
      <c r="J143" s="4">
        <v>14.76</v>
      </c>
      <c r="K143" s="3" t="s">
        <v>756</v>
      </c>
      <c r="L143" s="3" t="s">
        <v>814</v>
      </c>
      <c r="M143" s="3" t="s">
        <v>815</v>
      </c>
      <c r="N143" s="4">
        <v>4987</v>
      </c>
    </row>
    <row r="144" spans="1:14">
      <c r="A144">
        <v>143</v>
      </c>
      <c r="B144" s="8">
        <v>44093</v>
      </c>
      <c r="C144">
        <f t="shared" si="4"/>
        <v>143</v>
      </c>
      <c r="D144" s="3" t="s">
        <v>816</v>
      </c>
      <c r="E144" s="3" t="s">
        <v>816</v>
      </c>
      <c r="F144" s="3" t="s">
        <v>779</v>
      </c>
      <c r="G144" s="3" t="s">
        <v>483</v>
      </c>
      <c r="H144" s="3" t="s">
        <v>396</v>
      </c>
      <c r="I144" s="3">
        <f t="shared" si="5"/>
        <v>1.00880758807588</v>
      </c>
      <c r="J144" s="4">
        <v>14.89</v>
      </c>
      <c r="K144" s="3" t="s">
        <v>476</v>
      </c>
      <c r="L144" s="3" t="s">
        <v>817</v>
      </c>
      <c r="M144" s="3" t="s">
        <v>818</v>
      </c>
      <c r="N144" s="4">
        <v>5223</v>
      </c>
    </row>
    <row r="145" spans="1:14">
      <c r="A145">
        <v>144</v>
      </c>
      <c r="B145" s="8">
        <v>44094</v>
      </c>
      <c r="C145" s="9">
        <f t="shared" si="4"/>
        <v>144</v>
      </c>
      <c r="D145" s="10" t="s">
        <v>819</v>
      </c>
      <c r="E145" s="10" t="s">
        <v>819</v>
      </c>
      <c r="F145" s="3" t="s">
        <v>286</v>
      </c>
      <c r="G145" s="3" t="s">
        <v>308</v>
      </c>
      <c r="H145" s="3" t="s">
        <v>408</v>
      </c>
      <c r="I145" s="3">
        <f t="shared" si="5"/>
        <v>1</v>
      </c>
      <c r="J145" s="4">
        <v>14.89</v>
      </c>
      <c r="K145" s="3" t="s">
        <v>502</v>
      </c>
      <c r="L145" s="3" t="s">
        <v>820</v>
      </c>
      <c r="M145" s="3" t="s">
        <v>821</v>
      </c>
      <c r="N145" s="4">
        <v>4039</v>
      </c>
    </row>
    <row r="146" spans="1:14">
      <c r="A146">
        <v>145</v>
      </c>
      <c r="B146" s="8">
        <v>44095</v>
      </c>
      <c r="C146">
        <f t="shared" si="4"/>
        <v>145</v>
      </c>
      <c r="D146" s="3" t="s">
        <v>822</v>
      </c>
      <c r="E146" s="3" t="s">
        <v>822</v>
      </c>
      <c r="F146" s="3" t="s">
        <v>286</v>
      </c>
      <c r="G146" s="3" t="s">
        <v>407</v>
      </c>
      <c r="H146" s="3" t="s">
        <v>369</v>
      </c>
      <c r="I146" s="3">
        <f t="shared" si="5"/>
        <v>1.01746138347884</v>
      </c>
      <c r="J146" s="4">
        <v>15.15</v>
      </c>
      <c r="K146" s="3" t="s">
        <v>384</v>
      </c>
      <c r="L146" s="3" t="s">
        <v>823</v>
      </c>
      <c r="M146" s="3" t="s">
        <v>824</v>
      </c>
      <c r="N146" s="4">
        <v>7817</v>
      </c>
    </row>
    <row r="147" spans="1:14">
      <c r="A147">
        <v>146</v>
      </c>
      <c r="B147" s="8">
        <v>44096</v>
      </c>
      <c r="C147">
        <f t="shared" si="4"/>
        <v>146</v>
      </c>
      <c r="D147" s="3" t="s">
        <v>825</v>
      </c>
      <c r="E147" s="3" t="s">
        <v>825</v>
      </c>
      <c r="F147" s="3" t="s">
        <v>751</v>
      </c>
      <c r="G147" s="3" t="s">
        <v>362</v>
      </c>
      <c r="H147" s="3" t="s">
        <v>316</v>
      </c>
      <c r="I147" s="3">
        <f t="shared" si="5"/>
        <v>0.998679867986799</v>
      </c>
      <c r="J147" s="4">
        <v>15.13</v>
      </c>
      <c r="K147" s="3" t="s">
        <v>760</v>
      </c>
      <c r="L147" s="3" t="s">
        <v>826</v>
      </c>
      <c r="M147" s="3" t="s">
        <v>827</v>
      </c>
      <c r="N147" s="4">
        <v>4805</v>
      </c>
    </row>
    <row r="148" spans="1:14">
      <c r="A148">
        <v>147</v>
      </c>
      <c r="B148" s="8">
        <v>44097</v>
      </c>
      <c r="C148">
        <f t="shared" si="4"/>
        <v>147</v>
      </c>
      <c r="D148" s="3" t="s">
        <v>828</v>
      </c>
      <c r="E148" s="3" t="s">
        <v>828</v>
      </c>
      <c r="F148" s="3" t="s">
        <v>465</v>
      </c>
      <c r="G148" s="3" t="s">
        <v>368</v>
      </c>
      <c r="H148" s="3" t="s">
        <v>384</v>
      </c>
      <c r="I148" s="3">
        <f t="shared" si="5"/>
        <v>0.989424983476537</v>
      </c>
      <c r="J148" s="4">
        <v>14.97</v>
      </c>
      <c r="K148" s="3" t="s">
        <v>829</v>
      </c>
      <c r="L148" s="3" t="s">
        <v>830</v>
      </c>
      <c r="M148" s="3" t="s">
        <v>831</v>
      </c>
      <c r="N148" s="4">
        <v>5759</v>
      </c>
    </row>
    <row r="149" spans="1:14">
      <c r="A149">
        <v>148</v>
      </c>
      <c r="B149" s="8">
        <v>44098</v>
      </c>
      <c r="C149">
        <f t="shared" si="4"/>
        <v>148</v>
      </c>
      <c r="D149" s="3" t="s">
        <v>832</v>
      </c>
      <c r="E149" s="3" t="s">
        <v>832</v>
      </c>
      <c r="F149" s="3" t="s">
        <v>311</v>
      </c>
      <c r="G149" s="3" t="s">
        <v>317</v>
      </c>
      <c r="H149" s="3" t="s">
        <v>310</v>
      </c>
      <c r="I149" s="3">
        <f t="shared" si="5"/>
        <v>0.991983967935872</v>
      </c>
      <c r="J149" s="4">
        <v>14.85</v>
      </c>
      <c r="K149" s="3" t="s">
        <v>311</v>
      </c>
      <c r="L149" s="3" t="s">
        <v>833</v>
      </c>
      <c r="M149" s="3" t="s">
        <v>834</v>
      </c>
      <c r="N149" s="4">
        <v>3621</v>
      </c>
    </row>
    <row r="150" spans="1:14">
      <c r="A150">
        <v>149</v>
      </c>
      <c r="B150" s="8">
        <v>44099</v>
      </c>
      <c r="C150">
        <f t="shared" si="4"/>
        <v>149</v>
      </c>
      <c r="D150" s="3" t="s">
        <v>835</v>
      </c>
      <c r="E150" s="3" t="s">
        <v>835</v>
      </c>
      <c r="F150" s="3" t="s">
        <v>369</v>
      </c>
      <c r="G150" s="3" t="s">
        <v>311</v>
      </c>
      <c r="H150" s="3" t="s">
        <v>292</v>
      </c>
      <c r="I150" s="3">
        <f t="shared" si="5"/>
        <v>0.994612794612795</v>
      </c>
      <c r="J150" s="4">
        <v>14.77</v>
      </c>
      <c r="K150" s="3" t="s">
        <v>477</v>
      </c>
      <c r="L150" s="3" t="s">
        <v>836</v>
      </c>
      <c r="M150" s="3" t="s">
        <v>837</v>
      </c>
      <c r="N150" s="4">
        <v>4819</v>
      </c>
    </row>
    <row r="151" spans="1:14">
      <c r="A151">
        <v>150</v>
      </c>
      <c r="B151" s="8">
        <v>44100</v>
      </c>
      <c r="C151">
        <f t="shared" si="4"/>
        <v>150</v>
      </c>
      <c r="D151" s="3" t="s">
        <v>838</v>
      </c>
      <c r="E151" s="3" t="s">
        <v>838</v>
      </c>
      <c r="F151" s="3" t="s">
        <v>394</v>
      </c>
      <c r="G151" s="3" t="s">
        <v>839</v>
      </c>
      <c r="H151" s="3" t="s">
        <v>840</v>
      </c>
      <c r="I151" s="3">
        <f t="shared" si="5"/>
        <v>1.02911306702776</v>
      </c>
      <c r="J151" s="4">
        <v>15.2</v>
      </c>
      <c r="K151" s="3" t="s">
        <v>503</v>
      </c>
      <c r="L151" s="3" t="s">
        <v>841</v>
      </c>
      <c r="M151" s="3" t="s">
        <v>842</v>
      </c>
      <c r="N151" s="4">
        <v>9784</v>
      </c>
    </row>
    <row r="152" spans="1:14">
      <c r="A152">
        <v>151</v>
      </c>
      <c r="B152" s="8">
        <v>44101</v>
      </c>
      <c r="C152">
        <f t="shared" si="4"/>
        <v>151</v>
      </c>
      <c r="D152" s="3" t="s">
        <v>843</v>
      </c>
      <c r="E152" s="3" t="s">
        <v>843</v>
      </c>
      <c r="F152" s="3" t="s">
        <v>489</v>
      </c>
      <c r="G152" s="3" t="s">
        <v>844</v>
      </c>
      <c r="H152" s="3" t="s">
        <v>503</v>
      </c>
      <c r="I152" s="3">
        <f t="shared" si="5"/>
        <v>0.973684210526316</v>
      </c>
      <c r="J152" s="4">
        <v>14.8</v>
      </c>
      <c r="K152" s="3" t="s">
        <v>482</v>
      </c>
      <c r="L152" s="3" t="s">
        <v>845</v>
      </c>
      <c r="M152" s="3" t="s">
        <v>846</v>
      </c>
      <c r="N152" s="4">
        <v>8723</v>
      </c>
    </row>
    <row r="153" spans="1:14">
      <c r="A153">
        <v>152</v>
      </c>
      <c r="B153" s="8">
        <v>44102</v>
      </c>
      <c r="C153">
        <f t="shared" si="4"/>
        <v>152</v>
      </c>
      <c r="D153" s="3" t="s">
        <v>847</v>
      </c>
      <c r="E153" s="3" t="s">
        <v>847</v>
      </c>
      <c r="F153" s="3" t="s">
        <v>503</v>
      </c>
      <c r="G153" s="3" t="s">
        <v>848</v>
      </c>
      <c r="H153" s="3" t="s">
        <v>849</v>
      </c>
      <c r="I153" s="3">
        <f t="shared" si="5"/>
        <v>1.05608108108108</v>
      </c>
      <c r="J153" s="4">
        <v>15.63</v>
      </c>
      <c r="K153" s="3" t="s">
        <v>373</v>
      </c>
      <c r="L153" s="3" t="s">
        <v>850</v>
      </c>
      <c r="M153" s="3" t="s">
        <v>851</v>
      </c>
      <c r="N153" s="4">
        <v>16428</v>
      </c>
    </row>
    <row r="154" spans="1:14">
      <c r="A154">
        <v>153</v>
      </c>
      <c r="B154" s="8">
        <v>44103</v>
      </c>
      <c r="C154">
        <f t="shared" si="4"/>
        <v>153</v>
      </c>
      <c r="D154" s="3" t="s">
        <v>852</v>
      </c>
      <c r="E154" s="3" t="s">
        <v>852</v>
      </c>
      <c r="F154" s="3" t="s">
        <v>455</v>
      </c>
      <c r="G154" s="3" t="s">
        <v>436</v>
      </c>
      <c r="H154" s="3" t="s">
        <v>853</v>
      </c>
      <c r="I154" s="3">
        <f t="shared" si="5"/>
        <v>0.99488163787588</v>
      </c>
      <c r="J154" s="4">
        <v>15.55</v>
      </c>
      <c r="K154" s="3" t="s">
        <v>460</v>
      </c>
      <c r="L154" s="3" t="s">
        <v>854</v>
      </c>
      <c r="M154" s="3" t="s">
        <v>855</v>
      </c>
      <c r="N154" s="4">
        <v>10166</v>
      </c>
    </row>
    <row r="155" spans="1:14">
      <c r="A155" s="9">
        <v>154</v>
      </c>
      <c r="B155" s="13">
        <v>44104</v>
      </c>
      <c r="C155">
        <f t="shared" si="4"/>
        <v>154</v>
      </c>
      <c r="D155" s="3" t="s">
        <v>856</v>
      </c>
      <c r="E155" s="3" t="s">
        <v>856</v>
      </c>
      <c r="F155" s="3" t="s">
        <v>857</v>
      </c>
      <c r="G155" s="3" t="s">
        <v>383</v>
      </c>
      <c r="H155" s="3" t="s">
        <v>489</v>
      </c>
      <c r="I155" s="3">
        <f t="shared" si="5"/>
        <v>0.990353697749196</v>
      </c>
      <c r="J155" s="4">
        <v>15.4</v>
      </c>
      <c r="K155" s="3" t="s">
        <v>456</v>
      </c>
      <c r="L155" s="3" t="s">
        <v>858</v>
      </c>
      <c r="M155" s="3" t="s">
        <v>859</v>
      </c>
      <c r="N155" s="4">
        <v>6958</v>
      </c>
    </row>
    <row r="156" spans="1:14">
      <c r="A156">
        <v>155</v>
      </c>
      <c r="B156" s="8">
        <v>44105</v>
      </c>
      <c r="C156">
        <f t="shared" si="4"/>
        <v>155</v>
      </c>
      <c r="D156" s="3" t="s">
        <v>860</v>
      </c>
      <c r="E156" s="3" t="s">
        <v>860</v>
      </c>
      <c r="F156" s="3" t="s">
        <v>338</v>
      </c>
      <c r="G156" s="3" t="s">
        <v>647</v>
      </c>
      <c r="H156" s="3" t="s">
        <v>338</v>
      </c>
      <c r="I156" s="3">
        <f t="shared" si="5"/>
        <v>1.00519480519481</v>
      </c>
      <c r="J156" s="4">
        <v>15.48</v>
      </c>
      <c r="K156" s="3" t="s">
        <v>839</v>
      </c>
      <c r="L156" s="3" t="s">
        <v>861</v>
      </c>
      <c r="M156" s="3" t="s">
        <v>862</v>
      </c>
      <c r="N156" s="4">
        <v>8127</v>
      </c>
    </row>
    <row r="157" spans="1:14">
      <c r="A157">
        <v>156</v>
      </c>
      <c r="B157" s="8">
        <v>44106</v>
      </c>
      <c r="C157">
        <f t="shared" si="4"/>
        <v>156</v>
      </c>
      <c r="D157" s="3" t="s">
        <v>863</v>
      </c>
      <c r="E157" s="3" t="s">
        <v>863</v>
      </c>
      <c r="F157" s="3" t="s">
        <v>389</v>
      </c>
      <c r="G157" s="3" t="s">
        <v>853</v>
      </c>
      <c r="H157" s="3" t="s">
        <v>317</v>
      </c>
      <c r="I157" s="3">
        <f t="shared" si="5"/>
        <v>0.97609819121447</v>
      </c>
      <c r="J157" s="4">
        <v>15.11</v>
      </c>
      <c r="K157" s="3" t="s">
        <v>853</v>
      </c>
      <c r="L157" s="3" t="s">
        <v>864</v>
      </c>
      <c r="M157" s="3" t="s">
        <v>865</v>
      </c>
      <c r="N157" s="4">
        <v>7358</v>
      </c>
    </row>
    <row r="158" spans="1:14">
      <c r="A158">
        <v>157</v>
      </c>
      <c r="B158" s="8">
        <v>44107</v>
      </c>
      <c r="C158">
        <f t="shared" si="4"/>
        <v>157</v>
      </c>
      <c r="D158" s="3" t="s">
        <v>866</v>
      </c>
      <c r="E158" s="3" t="s">
        <v>866</v>
      </c>
      <c r="F158" s="3" t="s">
        <v>829</v>
      </c>
      <c r="G158" s="3" t="s">
        <v>488</v>
      </c>
      <c r="H158" s="3" t="s">
        <v>408</v>
      </c>
      <c r="I158" s="3">
        <f t="shared" si="5"/>
        <v>0.992720052945069</v>
      </c>
      <c r="J158" s="4">
        <v>15</v>
      </c>
      <c r="K158" s="3" t="s">
        <v>488</v>
      </c>
      <c r="L158" s="3" t="s">
        <v>867</v>
      </c>
      <c r="M158" s="3" t="s">
        <v>868</v>
      </c>
      <c r="N158" s="4">
        <v>6759</v>
      </c>
    </row>
    <row r="159" spans="1:14">
      <c r="A159">
        <v>158</v>
      </c>
      <c r="B159" s="8">
        <v>44108</v>
      </c>
      <c r="C159">
        <f t="shared" si="4"/>
        <v>158</v>
      </c>
      <c r="D159" s="3" t="s">
        <v>869</v>
      </c>
      <c r="E159" s="3" t="s">
        <v>869</v>
      </c>
      <c r="F159" s="3" t="s">
        <v>316</v>
      </c>
      <c r="G159" s="3" t="s">
        <v>489</v>
      </c>
      <c r="H159" s="3" t="s">
        <v>503</v>
      </c>
      <c r="I159" s="3">
        <f t="shared" si="5"/>
        <v>0.988666666666667</v>
      </c>
      <c r="J159" s="4">
        <v>14.83</v>
      </c>
      <c r="K159" s="3" t="s">
        <v>303</v>
      </c>
      <c r="L159" s="3" t="s">
        <v>870</v>
      </c>
      <c r="M159" s="3" t="s">
        <v>871</v>
      </c>
      <c r="N159" s="4">
        <v>9033</v>
      </c>
    </row>
    <row r="160" spans="1:14">
      <c r="A160">
        <v>159</v>
      </c>
      <c r="B160" s="8">
        <v>44109</v>
      </c>
      <c r="C160">
        <f t="shared" si="4"/>
        <v>159</v>
      </c>
      <c r="D160" s="3" t="s">
        <v>872</v>
      </c>
      <c r="E160" s="3" t="s">
        <v>872</v>
      </c>
      <c r="F160" s="3" t="s">
        <v>310</v>
      </c>
      <c r="G160" s="3" t="s">
        <v>503</v>
      </c>
      <c r="H160" s="3" t="s">
        <v>873</v>
      </c>
      <c r="I160" s="3">
        <f t="shared" si="5"/>
        <v>0.978422117329737</v>
      </c>
      <c r="J160" s="4">
        <v>14.51</v>
      </c>
      <c r="K160" s="3" t="s">
        <v>394</v>
      </c>
      <c r="L160" s="3" t="s">
        <v>874</v>
      </c>
      <c r="M160" s="3" t="s">
        <v>875</v>
      </c>
      <c r="N160" s="4">
        <v>9168</v>
      </c>
    </row>
    <row r="161" spans="1:14">
      <c r="A161">
        <v>160</v>
      </c>
      <c r="B161" s="8">
        <v>44110</v>
      </c>
      <c r="C161">
        <f t="shared" si="4"/>
        <v>160</v>
      </c>
      <c r="D161" s="3" t="s">
        <v>876</v>
      </c>
      <c r="E161" s="3" t="s">
        <v>876</v>
      </c>
      <c r="F161" s="3" t="s">
        <v>877</v>
      </c>
      <c r="G161" s="3" t="s">
        <v>477</v>
      </c>
      <c r="H161" s="3" t="s">
        <v>298</v>
      </c>
      <c r="I161" s="3">
        <f t="shared" si="5"/>
        <v>1.00620261888353</v>
      </c>
      <c r="J161" s="4">
        <v>14.6</v>
      </c>
      <c r="K161" s="3" t="s">
        <v>878</v>
      </c>
      <c r="L161" s="3" t="s">
        <v>879</v>
      </c>
      <c r="M161" s="3" t="s">
        <v>880</v>
      </c>
      <c r="N161" s="4">
        <v>7357</v>
      </c>
    </row>
    <row r="162" spans="1:14">
      <c r="A162">
        <v>161</v>
      </c>
      <c r="B162" s="8">
        <v>44111</v>
      </c>
      <c r="C162">
        <f t="shared" si="4"/>
        <v>161</v>
      </c>
      <c r="D162" s="3" t="s">
        <v>881</v>
      </c>
      <c r="E162" s="3" t="s">
        <v>881</v>
      </c>
      <c r="F162" s="3" t="s">
        <v>882</v>
      </c>
      <c r="G162" s="3" t="s">
        <v>394</v>
      </c>
      <c r="H162" s="3" t="s">
        <v>873</v>
      </c>
      <c r="I162" s="3">
        <f t="shared" si="5"/>
        <v>1.00479452054795</v>
      </c>
      <c r="J162" s="4">
        <v>14.67</v>
      </c>
      <c r="K162" s="3" t="s">
        <v>304</v>
      </c>
      <c r="L162" s="3" t="s">
        <v>883</v>
      </c>
      <c r="M162" s="3" t="s">
        <v>884</v>
      </c>
      <c r="N162" s="4">
        <v>4367</v>
      </c>
    </row>
    <row r="163" spans="1:14">
      <c r="A163">
        <v>162</v>
      </c>
      <c r="B163" s="8">
        <v>44112</v>
      </c>
      <c r="C163">
        <f t="shared" si="4"/>
        <v>162</v>
      </c>
      <c r="D163" s="3" t="s">
        <v>885</v>
      </c>
      <c r="E163" s="3" t="s">
        <v>885</v>
      </c>
      <c r="F163" s="3" t="s">
        <v>291</v>
      </c>
      <c r="G163" s="3" t="s">
        <v>769</v>
      </c>
      <c r="H163" s="3" t="s">
        <v>877</v>
      </c>
      <c r="I163" s="3">
        <f t="shared" si="5"/>
        <v>1.0054533060668</v>
      </c>
      <c r="J163" s="4">
        <v>14.75</v>
      </c>
      <c r="K163" s="3" t="s">
        <v>291</v>
      </c>
      <c r="L163" s="3" t="s">
        <v>886</v>
      </c>
      <c r="M163" s="3" t="s">
        <v>887</v>
      </c>
      <c r="N163" s="4">
        <v>4053</v>
      </c>
    </row>
    <row r="164" spans="1:14">
      <c r="A164">
        <v>163</v>
      </c>
      <c r="B164" s="8">
        <v>44113</v>
      </c>
      <c r="C164">
        <f t="shared" si="4"/>
        <v>163</v>
      </c>
      <c r="D164" s="3" t="s">
        <v>888</v>
      </c>
      <c r="E164" s="3" t="s">
        <v>888</v>
      </c>
      <c r="F164" s="3" t="s">
        <v>476</v>
      </c>
      <c r="G164" s="3" t="s">
        <v>319</v>
      </c>
      <c r="H164" s="3" t="s">
        <v>744</v>
      </c>
      <c r="I164" s="3">
        <f t="shared" si="5"/>
        <v>1.00813559322034</v>
      </c>
      <c r="J164" s="4">
        <v>14.87</v>
      </c>
      <c r="K164" s="3" t="s">
        <v>466</v>
      </c>
      <c r="L164" s="3" t="s">
        <v>889</v>
      </c>
      <c r="M164" s="3" t="s">
        <v>890</v>
      </c>
      <c r="N164" s="4">
        <v>3651</v>
      </c>
    </row>
    <row r="165" spans="1:14">
      <c r="A165">
        <v>164</v>
      </c>
      <c r="B165" s="8">
        <v>44114</v>
      </c>
      <c r="C165">
        <f t="shared" si="4"/>
        <v>164</v>
      </c>
      <c r="D165" s="3" t="s">
        <v>891</v>
      </c>
      <c r="E165" s="3" t="s">
        <v>891</v>
      </c>
      <c r="F165" s="3" t="s">
        <v>402</v>
      </c>
      <c r="G165" s="3" t="s">
        <v>477</v>
      </c>
      <c r="H165" s="3" t="s">
        <v>882</v>
      </c>
      <c r="I165" s="3">
        <f t="shared" si="5"/>
        <v>0.985205110961668</v>
      </c>
      <c r="J165" s="4">
        <v>14.65</v>
      </c>
      <c r="K165" s="3" t="s">
        <v>279</v>
      </c>
      <c r="L165" s="3" t="s">
        <v>892</v>
      </c>
      <c r="M165" s="3" t="s">
        <v>893</v>
      </c>
      <c r="N165" s="4">
        <v>4204</v>
      </c>
    </row>
    <row r="166" spans="1:14">
      <c r="A166">
        <v>165</v>
      </c>
      <c r="B166" s="8">
        <v>44115</v>
      </c>
      <c r="C166" s="9">
        <f t="shared" si="4"/>
        <v>165</v>
      </c>
      <c r="D166" s="10" t="s">
        <v>894</v>
      </c>
      <c r="E166" s="10" t="s">
        <v>894</v>
      </c>
      <c r="F166" s="3" t="s">
        <v>840</v>
      </c>
      <c r="G166" s="3" t="s">
        <v>507</v>
      </c>
      <c r="H166" s="3" t="s">
        <v>895</v>
      </c>
      <c r="I166" s="3">
        <f t="shared" si="5"/>
        <v>1.00136518771331</v>
      </c>
      <c r="J166" s="4">
        <v>14.67</v>
      </c>
      <c r="K166" s="3" t="s">
        <v>291</v>
      </c>
      <c r="L166" s="3" t="s">
        <v>896</v>
      </c>
      <c r="M166" s="3" t="s">
        <v>897</v>
      </c>
      <c r="N166" s="4">
        <v>4328</v>
      </c>
    </row>
    <row r="167" spans="1:14">
      <c r="A167">
        <v>166</v>
      </c>
      <c r="B167" s="8">
        <v>44116</v>
      </c>
      <c r="C167">
        <f t="shared" si="4"/>
        <v>166</v>
      </c>
      <c r="D167" s="3" t="s">
        <v>898</v>
      </c>
      <c r="E167" s="3" t="s">
        <v>898</v>
      </c>
      <c r="F167" s="3" t="s">
        <v>291</v>
      </c>
      <c r="G167" s="3" t="s">
        <v>899</v>
      </c>
      <c r="H167" s="3" t="s">
        <v>873</v>
      </c>
      <c r="I167" s="3">
        <f t="shared" si="5"/>
        <v>0.994546693933197</v>
      </c>
      <c r="J167" s="4">
        <v>14.59</v>
      </c>
      <c r="K167" s="3" t="s">
        <v>899</v>
      </c>
      <c r="L167" s="3" t="s">
        <v>900</v>
      </c>
      <c r="M167" s="3" t="s">
        <v>901</v>
      </c>
      <c r="N167" s="4">
        <v>5860</v>
      </c>
    </row>
    <row r="168" spans="1:14">
      <c r="A168">
        <v>167</v>
      </c>
      <c r="B168" s="8">
        <v>44117</v>
      </c>
      <c r="C168">
        <f t="shared" si="4"/>
        <v>167</v>
      </c>
      <c r="D168" s="3" t="s">
        <v>902</v>
      </c>
      <c r="E168" s="3" t="s">
        <v>902</v>
      </c>
      <c r="F168" s="3" t="s">
        <v>903</v>
      </c>
      <c r="G168" s="3" t="s">
        <v>483</v>
      </c>
      <c r="H168" s="3" t="s">
        <v>904</v>
      </c>
      <c r="I168" s="3">
        <f t="shared" si="5"/>
        <v>1.0212474297464</v>
      </c>
      <c r="J168" s="4">
        <v>14.9</v>
      </c>
      <c r="K168" s="3" t="s">
        <v>190</v>
      </c>
      <c r="L168" s="3" t="s">
        <v>905</v>
      </c>
      <c r="M168" s="3" t="s">
        <v>906</v>
      </c>
      <c r="N168" s="4">
        <v>7665</v>
      </c>
    </row>
    <row r="169" spans="1:14">
      <c r="A169">
        <v>168</v>
      </c>
      <c r="B169" s="8">
        <v>44118</v>
      </c>
      <c r="C169">
        <f t="shared" si="4"/>
        <v>168</v>
      </c>
      <c r="D169" s="3" t="s">
        <v>907</v>
      </c>
      <c r="E169" s="3" t="s">
        <v>907</v>
      </c>
      <c r="F169" s="3" t="s">
        <v>384</v>
      </c>
      <c r="G169" s="3" t="s">
        <v>461</v>
      </c>
      <c r="H169" s="3" t="s">
        <v>497</v>
      </c>
      <c r="I169" s="3">
        <f t="shared" si="5"/>
        <v>0.992617449664429</v>
      </c>
      <c r="J169" s="4">
        <v>14.79</v>
      </c>
      <c r="K169" s="3" t="s">
        <v>474</v>
      </c>
      <c r="L169" s="3" t="s">
        <v>908</v>
      </c>
      <c r="M169" s="3" t="s">
        <v>909</v>
      </c>
      <c r="N169" s="4">
        <v>5528</v>
      </c>
    </row>
    <row r="170" spans="1:14">
      <c r="A170">
        <v>169</v>
      </c>
      <c r="B170" s="8">
        <v>44119</v>
      </c>
      <c r="C170">
        <f t="shared" si="4"/>
        <v>169</v>
      </c>
      <c r="D170" s="3" t="s">
        <v>910</v>
      </c>
      <c r="E170" s="3" t="s">
        <v>910</v>
      </c>
      <c r="F170" s="3" t="s">
        <v>279</v>
      </c>
      <c r="G170" s="3" t="s">
        <v>402</v>
      </c>
      <c r="H170" s="3" t="s">
        <v>802</v>
      </c>
      <c r="I170" s="3">
        <f t="shared" si="5"/>
        <v>0.991210277214334</v>
      </c>
      <c r="J170" s="4">
        <v>14.66</v>
      </c>
      <c r="K170" s="3" t="s">
        <v>310</v>
      </c>
      <c r="L170" s="3" t="s">
        <v>911</v>
      </c>
      <c r="M170" s="3" t="s">
        <v>912</v>
      </c>
      <c r="N170" s="4">
        <v>6604</v>
      </c>
    </row>
    <row r="171" spans="1:14">
      <c r="A171">
        <v>170</v>
      </c>
      <c r="B171" s="8">
        <v>44120</v>
      </c>
      <c r="C171">
        <f t="shared" si="4"/>
        <v>170</v>
      </c>
      <c r="D171" s="3" t="s">
        <v>913</v>
      </c>
      <c r="E171" s="3" t="s">
        <v>913</v>
      </c>
      <c r="F171" s="3" t="s">
        <v>899</v>
      </c>
      <c r="G171" s="3" t="s">
        <v>756</v>
      </c>
      <c r="H171" s="3" t="s">
        <v>250</v>
      </c>
      <c r="I171" s="3">
        <f t="shared" si="5"/>
        <v>0.992496589358799</v>
      </c>
      <c r="J171" s="4">
        <v>14.55</v>
      </c>
      <c r="K171" s="3" t="s">
        <v>299</v>
      </c>
      <c r="L171" s="3" t="s">
        <v>914</v>
      </c>
      <c r="M171" s="3" t="s">
        <v>915</v>
      </c>
      <c r="N171" s="4">
        <v>4063</v>
      </c>
    </row>
    <row r="172" spans="1:14">
      <c r="A172">
        <v>171</v>
      </c>
      <c r="B172" s="8">
        <v>44121</v>
      </c>
      <c r="C172">
        <f t="shared" si="4"/>
        <v>171</v>
      </c>
      <c r="D172" s="3" t="s">
        <v>916</v>
      </c>
      <c r="E172" s="3" t="s">
        <v>916</v>
      </c>
      <c r="F172" s="3" t="s">
        <v>243</v>
      </c>
      <c r="G172" s="3" t="s">
        <v>243</v>
      </c>
      <c r="H172" s="3" t="s">
        <v>167</v>
      </c>
      <c r="I172" s="3">
        <f t="shared" si="5"/>
        <v>0.96426116838488</v>
      </c>
      <c r="J172" s="4">
        <v>14.03</v>
      </c>
      <c r="K172" s="3" t="s">
        <v>243</v>
      </c>
      <c r="L172" s="3" t="s">
        <v>917</v>
      </c>
      <c r="M172" s="3" t="s">
        <v>918</v>
      </c>
      <c r="N172" s="4">
        <v>9239</v>
      </c>
    </row>
    <row r="173" spans="1:14">
      <c r="A173">
        <v>172</v>
      </c>
      <c r="B173" s="8">
        <v>44122</v>
      </c>
      <c r="C173">
        <f t="shared" si="4"/>
        <v>172</v>
      </c>
      <c r="D173" s="3" t="s">
        <v>919</v>
      </c>
      <c r="E173" s="3" t="s">
        <v>919</v>
      </c>
      <c r="F173" s="3" t="s">
        <v>158</v>
      </c>
      <c r="G173" s="3" t="s">
        <v>258</v>
      </c>
      <c r="H173" s="3" t="s">
        <v>920</v>
      </c>
      <c r="I173" s="3">
        <f t="shared" si="5"/>
        <v>0.996436208125446</v>
      </c>
      <c r="J173" s="4">
        <v>13.98</v>
      </c>
      <c r="K173" s="3" t="s">
        <v>921</v>
      </c>
      <c r="L173" s="3" t="s">
        <v>922</v>
      </c>
      <c r="M173" s="3" t="s">
        <v>923</v>
      </c>
      <c r="N173" s="4">
        <v>5087</v>
      </c>
    </row>
    <row r="174" spans="1:14">
      <c r="A174">
        <v>173</v>
      </c>
      <c r="B174" s="8">
        <v>44123</v>
      </c>
      <c r="C174">
        <f t="shared" si="4"/>
        <v>173</v>
      </c>
      <c r="D174" s="3" t="s">
        <v>924</v>
      </c>
      <c r="E174" s="3" t="s">
        <v>924</v>
      </c>
      <c r="F174" s="3" t="s">
        <v>168</v>
      </c>
      <c r="G174" s="3" t="s">
        <v>207</v>
      </c>
      <c r="H174" s="3" t="s">
        <v>174</v>
      </c>
      <c r="I174" s="3">
        <f t="shared" si="5"/>
        <v>0.965665236051502</v>
      </c>
      <c r="J174" s="4">
        <v>13.5</v>
      </c>
      <c r="K174" s="3" t="s">
        <v>196</v>
      </c>
      <c r="L174" s="3" t="s">
        <v>925</v>
      </c>
      <c r="M174" s="3" t="s">
        <v>926</v>
      </c>
      <c r="N174" s="4">
        <v>8650</v>
      </c>
    </row>
    <row r="175" spans="1:14">
      <c r="A175">
        <v>174</v>
      </c>
      <c r="B175" s="8">
        <v>44124</v>
      </c>
      <c r="C175">
        <f t="shared" si="4"/>
        <v>174</v>
      </c>
      <c r="D175" s="3" t="s">
        <v>927</v>
      </c>
      <c r="E175" s="3" t="s">
        <v>927</v>
      </c>
      <c r="F175" s="3" t="s">
        <v>928</v>
      </c>
      <c r="G175" s="3" t="s">
        <v>929</v>
      </c>
      <c r="H175" s="3" t="s">
        <v>930</v>
      </c>
      <c r="I175" s="3">
        <f t="shared" si="5"/>
        <v>1.00888888888889</v>
      </c>
      <c r="J175" s="4">
        <v>13.62</v>
      </c>
      <c r="K175" s="3" t="s">
        <v>931</v>
      </c>
      <c r="L175" s="3" t="s">
        <v>932</v>
      </c>
      <c r="M175" s="3" t="s">
        <v>933</v>
      </c>
      <c r="N175" s="4">
        <v>3994</v>
      </c>
    </row>
    <row r="176" spans="1:14">
      <c r="A176">
        <v>175</v>
      </c>
      <c r="B176" s="8">
        <v>44125</v>
      </c>
      <c r="C176">
        <f t="shared" si="4"/>
        <v>175</v>
      </c>
      <c r="D176" s="3" t="s">
        <v>934</v>
      </c>
      <c r="E176" s="3" t="s">
        <v>934</v>
      </c>
      <c r="F176" s="3" t="s">
        <v>132</v>
      </c>
      <c r="G176" s="3" t="s">
        <v>145</v>
      </c>
      <c r="H176" s="3" t="s">
        <v>183</v>
      </c>
      <c r="I176" s="3">
        <f t="shared" si="5"/>
        <v>1.00587371512482</v>
      </c>
      <c r="J176" s="4">
        <v>13.7</v>
      </c>
      <c r="K176" s="3" t="s">
        <v>132</v>
      </c>
      <c r="L176" s="3" t="s">
        <v>935</v>
      </c>
      <c r="M176" s="3" t="s">
        <v>936</v>
      </c>
      <c r="N176" s="4">
        <v>3221</v>
      </c>
    </row>
    <row r="177" spans="1:14">
      <c r="A177">
        <v>176</v>
      </c>
      <c r="B177" s="8">
        <v>44126</v>
      </c>
      <c r="C177">
        <f t="shared" si="4"/>
        <v>176</v>
      </c>
      <c r="D177" s="3" t="s">
        <v>937</v>
      </c>
      <c r="E177" s="3" t="s">
        <v>937</v>
      </c>
      <c r="F177" s="3" t="s">
        <v>938</v>
      </c>
      <c r="G177" s="3" t="s">
        <v>191</v>
      </c>
      <c r="H177" s="3" t="s">
        <v>213</v>
      </c>
      <c r="I177" s="3">
        <f t="shared" si="5"/>
        <v>1.00510948905109</v>
      </c>
      <c r="J177" s="4">
        <v>13.77</v>
      </c>
      <c r="K177" s="3" t="s">
        <v>938</v>
      </c>
      <c r="L177" s="3" t="s">
        <v>939</v>
      </c>
      <c r="M177" s="3" t="s">
        <v>940</v>
      </c>
      <c r="N177" s="4">
        <v>2902</v>
      </c>
    </row>
    <row r="178" spans="1:14">
      <c r="A178">
        <v>177</v>
      </c>
      <c r="B178" s="8">
        <v>44127</v>
      </c>
      <c r="C178">
        <f t="shared" si="4"/>
        <v>177</v>
      </c>
      <c r="D178" s="3" t="s">
        <v>941</v>
      </c>
      <c r="E178" s="3" t="s">
        <v>941</v>
      </c>
      <c r="F178" s="3" t="s">
        <v>942</v>
      </c>
      <c r="G178" s="3" t="s">
        <v>138</v>
      </c>
      <c r="H178" s="3" t="s">
        <v>943</v>
      </c>
      <c r="I178" s="3">
        <f t="shared" si="5"/>
        <v>0.994190268700073</v>
      </c>
      <c r="J178" s="4">
        <v>13.69</v>
      </c>
      <c r="K178" s="3" t="s">
        <v>203</v>
      </c>
      <c r="L178" s="3" t="s">
        <v>944</v>
      </c>
      <c r="M178" s="3" t="s">
        <v>945</v>
      </c>
      <c r="N178" s="4">
        <v>3321</v>
      </c>
    </row>
    <row r="179" spans="1:14">
      <c r="A179">
        <v>178</v>
      </c>
      <c r="B179" s="8">
        <v>44128</v>
      </c>
      <c r="C179">
        <f t="shared" si="4"/>
        <v>178</v>
      </c>
      <c r="D179" s="3" t="s">
        <v>946</v>
      </c>
      <c r="E179" s="3" t="s">
        <v>946</v>
      </c>
      <c r="F179" s="3" t="s">
        <v>213</v>
      </c>
      <c r="G179" s="3" t="s">
        <v>208</v>
      </c>
      <c r="H179" s="3" t="s">
        <v>234</v>
      </c>
      <c r="I179" s="3">
        <f t="shared" si="5"/>
        <v>0.994156318480643</v>
      </c>
      <c r="J179" s="4">
        <v>13.61</v>
      </c>
      <c r="K179" s="3" t="s">
        <v>938</v>
      </c>
      <c r="L179" s="3" t="s">
        <v>947</v>
      </c>
      <c r="M179" s="3" t="s">
        <v>948</v>
      </c>
      <c r="N179" s="4">
        <v>3454</v>
      </c>
    </row>
    <row r="180" spans="1:14">
      <c r="A180">
        <v>179</v>
      </c>
      <c r="B180" s="8">
        <v>44129</v>
      </c>
      <c r="C180">
        <f t="shared" si="4"/>
        <v>179</v>
      </c>
      <c r="D180" s="3" t="s">
        <v>949</v>
      </c>
      <c r="E180" s="3" t="s">
        <v>949</v>
      </c>
      <c r="F180" s="3" t="s">
        <v>137</v>
      </c>
      <c r="G180" s="3" t="s">
        <v>920</v>
      </c>
      <c r="H180" s="3" t="s">
        <v>928</v>
      </c>
      <c r="I180" s="3">
        <f t="shared" si="5"/>
        <v>1.01028655400441</v>
      </c>
      <c r="J180" s="4">
        <v>13.75</v>
      </c>
      <c r="K180" s="3" t="s">
        <v>184</v>
      </c>
      <c r="L180" s="3" t="s">
        <v>950</v>
      </c>
      <c r="M180" s="3" t="s">
        <v>951</v>
      </c>
      <c r="N180" s="4">
        <v>4988</v>
      </c>
    </row>
    <row r="181" spans="1:14">
      <c r="A181">
        <v>180</v>
      </c>
      <c r="B181" s="8">
        <v>44130</v>
      </c>
      <c r="C181">
        <f t="shared" si="4"/>
        <v>180</v>
      </c>
      <c r="D181" s="3" t="s">
        <v>952</v>
      </c>
      <c r="E181" s="3" t="s">
        <v>952</v>
      </c>
      <c r="F181" s="3" t="s">
        <v>140</v>
      </c>
      <c r="G181" s="3" t="s">
        <v>192</v>
      </c>
      <c r="H181" s="3" t="s">
        <v>931</v>
      </c>
      <c r="I181" s="3">
        <f t="shared" si="5"/>
        <v>0.999272727272727</v>
      </c>
      <c r="J181" s="4">
        <v>13.74</v>
      </c>
      <c r="K181" s="3" t="s">
        <v>213</v>
      </c>
      <c r="L181" s="3" t="s">
        <v>953</v>
      </c>
      <c r="M181" s="3" t="s">
        <v>954</v>
      </c>
      <c r="N181" s="4">
        <v>4045</v>
      </c>
    </row>
    <row r="182" spans="1:14">
      <c r="A182">
        <v>181</v>
      </c>
      <c r="B182" s="8">
        <v>44131</v>
      </c>
      <c r="C182">
        <f t="shared" si="4"/>
        <v>181</v>
      </c>
      <c r="D182" s="3" t="s">
        <v>955</v>
      </c>
      <c r="E182" s="3" t="s">
        <v>955</v>
      </c>
      <c r="F182" s="3" t="s">
        <v>145</v>
      </c>
      <c r="G182" s="3" t="s">
        <v>213</v>
      </c>
      <c r="H182" s="3" t="s">
        <v>87</v>
      </c>
      <c r="I182" s="3">
        <f t="shared" si="5"/>
        <v>0.959970887918486</v>
      </c>
      <c r="J182" s="4">
        <v>13.19</v>
      </c>
      <c r="K182" s="3" t="s">
        <v>150</v>
      </c>
      <c r="L182" s="3" t="s">
        <v>956</v>
      </c>
      <c r="M182" s="3" t="s">
        <v>957</v>
      </c>
      <c r="N182" s="4">
        <v>8675</v>
      </c>
    </row>
    <row r="183" spans="1:14">
      <c r="A183">
        <v>182</v>
      </c>
      <c r="B183" s="8">
        <v>44132</v>
      </c>
      <c r="C183">
        <f t="shared" si="4"/>
        <v>182</v>
      </c>
      <c r="D183" s="3" t="s">
        <v>958</v>
      </c>
      <c r="E183" s="3" t="s">
        <v>958</v>
      </c>
      <c r="F183" s="3" t="s">
        <v>127</v>
      </c>
      <c r="G183" s="3" t="s">
        <v>133</v>
      </c>
      <c r="H183" s="3" t="s">
        <v>959</v>
      </c>
      <c r="I183" s="3">
        <f t="shared" si="5"/>
        <v>0.992418498862775</v>
      </c>
      <c r="J183" s="4">
        <v>13.09</v>
      </c>
      <c r="K183" s="3" t="s">
        <v>118</v>
      </c>
      <c r="L183" s="3" t="s">
        <v>960</v>
      </c>
      <c r="M183" s="3" t="s">
        <v>961</v>
      </c>
      <c r="N183" s="4">
        <v>4840</v>
      </c>
    </row>
    <row r="184" spans="1:14">
      <c r="A184">
        <v>183</v>
      </c>
      <c r="B184" s="8">
        <v>44133</v>
      </c>
      <c r="C184">
        <f t="shared" si="4"/>
        <v>183</v>
      </c>
      <c r="D184" s="3" t="s">
        <v>962</v>
      </c>
      <c r="E184" s="3" t="s">
        <v>962</v>
      </c>
      <c r="F184" s="3" t="s">
        <v>123</v>
      </c>
      <c r="G184" s="3" t="s">
        <v>78</v>
      </c>
      <c r="H184" s="3" t="s">
        <v>963</v>
      </c>
      <c r="I184" s="3">
        <f t="shared" si="5"/>
        <v>1.00305576776165</v>
      </c>
      <c r="J184" s="4">
        <v>13.13</v>
      </c>
      <c r="K184" s="3" t="s">
        <v>964</v>
      </c>
      <c r="L184" s="3" t="s">
        <v>965</v>
      </c>
      <c r="M184" s="3" t="s">
        <v>966</v>
      </c>
      <c r="N184" s="4">
        <v>4541</v>
      </c>
    </row>
    <row r="185" spans="1:14">
      <c r="A185">
        <v>184</v>
      </c>
      <c r="B185" s="8">
        <v>44134</v>
      </c>
      <c r="C185">
        <f t="shared" si="4"/>
        <v>184</v>
      </c>
      <c r="D185" s="3" t="s">
        <v>967</v>
      </c>
      <c r="E185" s="3" t="s">
        <v>967</v>
      </c>
      <c r="F185" s="3" t="s">
        <v>93</v>
      </c>
      <c r="G185" s="3" t="s">
        <v>87</v>
      </c>
      <c r="H185" s="3" t="s">
        <v>968</v>
      </c>
      <c r="I185" s="3">
        <f t="shared" si="5"/>
        <v>0.988575780654989</v>
      </c>
      <c r="J185" s="4">
        <v>12.98</v>
      </c>
      <c r="K185" s="3" t="s">
        <v>87</v>
      </c>
      <c r="L185" s="3" t="s">
        <v>969</v>
      </c>
      <c r="M185" s="3" t="s">
        <v>970</v>
      </c>
      <c r="N185" s="4">
        <v>3174</v>
      </c>
    </row>
    <row r="186" spans="1:14">
      <c r="A186">
        <v>185</v>
      </c>
      <c r="B186" s="8">
        <v>44135</v>
      </c>
      <c r="C186">
        <f t="shared" si="4"/>
        <v>185</v>
      </c>
      <c r="D186" s="3" t="s">
        <v>971</v>
      </c>
      <c r="E186" s="3" t="s">
        <v>971</v>
      </c>
      <c r="F186" s="3" t="s">
        <v>972</v>
      </c>
      <c r="G186" s="3" t="s">
        <v>127</v>
      </c>
      <c r="H186" s="3" t="s">
        <v>973</v>
      </c>
      <c r="I186" s="3">
        <f t="shared" si="5"/>
        <v>0.996147919876733</v>
      </c>
      <c r="J186" s="4">
        <v>12.93</v>
      </c>
      <c r="K186" s="3" t="s">
        <v>972</v>
      </c>
      <c r="L186" s="3" t="s">
        <v>974</v>
      </c>
      <c r="M186" s="3" t="s">
        <v>975</v>
      </c>
      <c r="N186" s="4">
        <v>3806</v>
      </c>
    </row>
    <row r="187" spans="1:14">
      <c r="A187">
        <v>186</v>
      </c>
      <c r="B187" s="8">
        <v>44136</v>
      </c>
      <c r="C187">
        <f t="shared" si="4"/>
        <v>186</v>
      </c>
      <c r="D187" s="3" t="s">
        <v>976</v>
      </c>
      <c r="E187" s="3" t="s">
        <v>976</v>
      </c>
      <c r="F187" s="3" t="s">
        <v>977</v>
      </c>
      <c r="G187" s="3" t="s">
        <v>972</v>
      </c>
      <c r="H187" s="3" t="s">
        <v>978</v>
      </c>
      <c r="I187" s="3">
        <f t="shared" si="5"/>
        <v>0.987625676720804</v>
      </c>
      <c r="J187" s="4">
        <v>12.77</v>
      </c>
      <c r="K187" s="3" t="s">
        <v>979</v>
      </c>
      <c r="L187" s="3" t="s">
        <v>980</v>
      </c>
      <c r="M187" s="3" t="s">
        <v>981</v>
      </c>
      <c r="N187" s="4">
        <v>3948</v>
      </c>
    </row>
    <row r="188" spans="1:14">
      <c r="A188" s="9">
        <v>187</v>
      </c>
      <c r="B188" s="13">
        <v>44137</v>
      </c>
      <c r="C188" s="9">
        <f t="shared" si="4"/>
        <v>187</v>
      </c>
      <c r="D188" s="10" t="s">
        <v>982</v>
      </c>
      <c r="E188" s="10" t="s">
        <v>982</v>
      </c>
      <c r="F188" s="3" t="s">
        <v>70</v>
      </c>
      <c r="G188" s="3" t="s">
        <v>123</v>
      </c>
      <c r="H188" s="3" t="s">
        <v>983</v>
      </c>
      <c r="I188" s="3">
        <f t="shared" si="5"/>
        <v>1.01879404855129</v>
      </c>
      <c r="J188" s="4">
        <v>13.01</v>
      </c>
      <c r="K188" s="3" t="s">
        <v>984</v>
      </c>
      <c r="L188" s="3" t="s">
        <v>985</v>
      </c>
      <c r="M188" s="3" t="s">
        <v>986</v>
      </c>
      <c r="N188" s="4">
        <v>3384</v>
      </c>
    </row>
    <row r="189" spans="1:14">
      <c r="A189">
        <v>188</v>
      </c>
      <c r="B189" s="8">
        <v>44138</v>
      </c>
      <c r="C189">
        <f t="shared" si="4"/>
        <v>188</v>
      </c>
      <c r="D189" s="3" t="s">
        <v>987</v>
      </c>
      <c r="E189" s="3" t="s">
        <v>987</v>
      </c>
      <c r="F189" s="3" t="s">
        <v>69</v>
      </c>
      <c r="G189" s="3" t="s">
        <v>988</v>
      </c>
      <c r="H189" s="3" t="s">
        <v>80</v>
      </c>
      <c r="I189" s="3">
        <f t="shared" si="5"/>
        <v>0.990007686395081</v>
      </c>
      <c r="J189" s="4">
        <v>12.88</v>
      </c>
      <c r="K189" s="3" t="s">
        <v>989</v>
      </c>
      <c r="L189" s="3" t="s">
        <v>990</v>
      </c>
      <c r="M189" s="3" t="s">
        <v>991</v>
      </c>
      <c r="N189" s="4">
        <v>3066</v>
      </c>
    </row>
    <row r="190" spans="1:14">
      <c r="A190">
        <v>189</v>
      </c>
      <c r="B190" s="8">
        <v>44139</v>
      </c>
      <c r="C190">
        <f t="shared" si="4"/>
        <v>189</v>
      </c>
      <c r="D190" s="3" t="s">
        <v>992</v>
      </c>
      <c r="E190" s="3" t="s">
        <v>992</v>
      </c>
      <c r="F190" s="3" t="s">
        <v>993</v>
      </c>
      <c r="G190" s="3" t="s">
        <v>993</v>
      </c>
      <c r="H190" s="3" t="s">
        <v>994</v>
      </c>
      <c r="I190" s="3">
        <f t="shared" si="5"/>
        <v>0.97360248447205</v>
      </c>
      <c r="J190" s="4">
        <v>12.54</v>
      </c>
      <c r="K190" s="3" t="s">
        <v>993</v>
      </c>
      <c r="L190" s="3" t="s">
        <v>995</v>
      </c>
      <c r="M190" s="3" t="s">
        <v>996</v>
      </c>
      <c r="N190" s="4">
        <v>4560</v>
      </c>
    </row>
    <row r="191" spans="1:14">
      <c r="A191">
        <v>190</v>
      </c>
      <c r="B191" s="8">
        <v>44140</v>
      </c>
      <c r="C191">
        <f t="shared" si="4"/>
        <v>190</v>
      </c>
      <c r="D191" s="3" t="s">
        <v>997</v>
      </c>
      <c r="E191" s="3" t="s">
        <v>997</v>
      </c>
      <c r="F191" s="3" t="s">
        <v>998</v>
      </c>
      <c r="G191" s="3" t="s">
        <v>999</v>
      </c>
      <c r="H191" s="3" t="s">
        <v>1000</v>
      </c>
      <c r="I191" s="3">
        <f t="shared" si="5"/>
        <v>0.993620414673046</v>
      </c>
      <c r="J191" s="4">
        <v>12.46</v>
      </c>
      <c r="K191" s="3" t="s">
        <v>1001</v>
      </c>
      <c r="L191" s="3" t="s">
        <v>1002</v>
      </c>
      <c r="M191" s="3" t="s">
        <v>1003</v>
      </c>
      <c r="N191" s="4">
        <v>3005</v>
      </c>
    </row>
    <row r="192" spans="1:14">
      <c r="A192">
        <v>191</v>
      </c>
      <c r="B192" s="8">
        <v>44141</v>
      </c>
      <c r="C192">
        <f t="shared" si="4"/>
        <v>191</v>
      </c>
      <c r="D192" s="3" t="s">
        <v>1004</v>
      </c>
      <c r="E192" s="3" t="s">
        <v>1004</v>
      </c>
      <c r="F192" s="3" t="s">
        <v>1005</v>
      </c>
      <c r="G192" s="3" t="s">
        <v>1006</v>
      </c>
      <c r="H192" s="3" t="s">
        <v>994</v>
      </c>
      <c r="I192" s="3">
        <f t="shared" si="5"/>
        <v>1.0008025682183</v>
      </c>
      <c r="J192" s="4">
        <v>12.47</v>
      </c>
      <c r="K192" s="3" t="s">
        <v>1006</v>
      </c>
      <c r="L192" s="3" t="s">
        <v>1007</v>
      </c>
      <c r="M192" s="3" t="s">
        <v>1008</v>
      </c>
      <c r="N192" s="4">
        <v>2941</v>
      </c>
    </row>
    <row r="193" spans="1:14">
      <c r="A193">
        <v>192</v>
      </c>
      <c r="B193" s="8">
        <v>44142</v>
      </c>
      <c r="C193">
        <f t="shared" si="4"/>
        <v>192</v>
      </c>
      <c r="D193" s="3" t="s">
        <v>1009</v>
      </c>
      <c r="E193" s="3" t="s">
        <v>1009</v>
      </c>
      <c r="F193" s="3" t="s">
        <v>1010</v>
      </c>
      <c r="G193" s="3" t="s">
        <v>99</v>
      </c>
      <c r="H193" s="3" t="s">
        <v>1011</v>
      </c>
      <c r="I193" s="3">
        <f t="shared" si="5"/>
        <v>1.04410585404972</v>
      </c>
      <c r="J193" s="4">
        <v>13.02</v>
      </c>
      <c r="K193" s="3" t="s">
        <v>994</v>
      </c>
      <c r="L193" s="3" t="s">
        <v>1012</v>
      </c>
      <c r="M193" s="3" t="s">
        <v>1013</v>
      </c>
      <c r="N193" s="4">
        <v>4991</v>
      </c>
    </row>
    <row r="194" spans="1:14">
      <c r="A194">
        <v>193</v>
      </c>
      <c r="B194" s="8">
        <v>44143</v>
      </c>
      <c r="C194">
        <f t="shared" si="4"/>
        <v>193</v>
      </c>
      <c r="D194" s="3" t="s">
        <v>1014</v>
      </c>
      <c r="E194" s="3" t="s">
        <v>1014</v>
      </c>
      <c r="F194" s="3" t="s">
        <v>1015</v>
      </c>
      <c r="G194" s="3" t="s">
        <v>92</v>
      </c>
      <c r="H194" s="3" t="s">
        <v>963</v>
      </c>
      <c r="I194" s="3">
        <f t="shared" si="5"/>
        <v>0.998463901689708</v>
      </c>
      <c r="J194" s="4">
        <v>13</v>
      </c>
      <c r="K194" s="3" t="s">
        <v>1016</v>
      </c>
      <c r="L194" s="3" t="s">
        <v>1017</v>
      </c>
      <c r="M194" s="3" t="s">
        <v>1018</v>
      </c>
      <c r="N194" s="4">
        <v>3960</v>
      </c>
    </row>
    <row r="195" spans="1:14">
      <c r="A195">
        <v>194</v>
      </c>
      <c r="B195" s="8">
        <v>44144</v>
      </c>
      <c r="C195">
        <f t="shared" si="4"/>
        <v>194</v>
      </c>
      <c r="D195" s="3" t="s">
        <v>1019</v>
      </c>
      <c r="E195" s="3" t="s">
        <v>1019</v>
      </c>
      <c r="F195" s="3" t="s">
        <v>1016</v>
      </c>
      <c r="G195" s="3" t="s">
        <v>1020</v>
      </c>
      <c r="H195" s="3" t="s">
        <v>993</v>
      </c>
      <c r="I195" s="3">
        <f t="shared" si="5"/>
        <v>1.02615384615385</v>
      </c>
      <c r="J195" s="4">
        <v>13.34</v>
      </c>
      <c r="K195" s="3" t="s">
        <v>959</v>
      </c>
      <c r="L195" s="3" t="s">
        <v>1021</v>
      </c>
      <c r="M195" s="3" t="s">
        <v>1022</v>
      </c>
      <c r="N195" s="4">
        <v>5047</v>
      </c>
    </row>
    <row r="196" spans="1:14">
      <c r="A196">
        <v>195</v>
      </c>
      <c r="B196" s="8">
        <v>44145</v>
      </c>
      <c r="C196">
        <f t="shared" ref="C196:C244" si="6">C195+1</f>
        <v>195</v>
      </c>
      <c r="D196" s="3" t="s">
        <v>1023</v>
      </c>
      <c r="E196" s="3" t="s">
        <v>1023</v>
      </c>
      <c r="F196" s="3" t="s">
        <v>113</v>
      </c>
      <c r="G196" s="3" t="s">
        <v>1024</v>
      </c>
      <c r="H196" s="3" t="s">
        <v>78</v>
      </c>
      <c r="I196" s="3">
        <f t="shared" ref="I196:I244" si="7">J196/$J195</f>
        <v>1.00824587706147</v>
      </c>
      <c r="J196" s="4">
        <v>13.45</v>
      </c>
      <c r="K196" s="3" t="s">
        <v>113</v>
      </c>
      <c r="L196" s="3" t="s">
        <v>1025</v>
      </c>
      <c r="M196" s="3" t="s">
        <v>1026</v>
      </c>
      <c r="N196" s="4">
        <v>4555</v>
      </c>
    </row>
    <row r="197" spans="1:14">
      <c r="A197">
        <v>196</v>
      </c>
      <c r="B197" s="8">
        <v>44146</v>
      </c>
      <c r="C197">
        <f t="shared" si="6"/>
        <v>196</v>
      </c>
      <c r="D197" s="3" t="s">
        <v>1027</v>
      </c>
      <c r="E197" s="3" t="s">
        <v>1027</v>
      </c>
      <c r="F197" s="3" t="s">
        <v>930</v>
      </c>
      <c r="G197" s="3" t="s">
        <v>214</v>
      </c>
      <c r="H197" s="3" t="s">
        <v>179</v>
      </c>
      <c r="I197" s="3">
        <f t="shared" si="7"/>
        <v>1.00669144981413</v>
      </c>
      <c r="J197" s="4">
        <v>13.54</v>
      </c>
      <c r="K197" s="3" t="s">
        <v>930</v>
      </c>
      <c r="L197" s="3" t="s">
        <v>1028</v>
      </c>
      <c r="M197" s="3" t="s">
        <v>1029</v>
      </c>
      <c r="N197" s="4">
        <v>7002</v>
      </c>
    </row>
    <row r="198" spans="1:14">
      <c r="A198">
        <v>197</v>
      </c>
      <c r="B198" s="8">
        <v>44147</v>
      </c>
      <c r="C198">
        <f t="shared" si="6"/>
        <v>197</v>
      </c>
      <c r="D198" s="3" t="s">
        <v>1030</v>
      </c>
      <c r="E198" s="3" t="s">
        <v>1030</v>
      </c>
      <c r="F198" s="3" t="s">
        <v>146</v>
      </c>
      <c r="G198" s="3" t="s">
        <v>1031</v>
      </c>
      <c r="H198" s="3" t="s">
        <v>85</v>
      </c>
      <c r="I198" s="3">
        <f t="shared" si="7"/>
        <v>0.980797636632201</v>
      </c>
      <c r="J198" s="4">
        <v>13.28</v>
      </c>
      <c r="K198" s="3" t="s">
        <v>928</v>
      </c>
      <c r="L198" s="3" t="s">
        <v>1032</v>
      </c>
      <c r="M198" s="3" t="s">
        <v>1033</v>
      </c>
      <c r="N198" s="4">
        <v>5196</v>
      </c>
    </row>
    <row r="199" spans="1:14">
      <c r="A199">
        <v>198</v>
      </c>
      <c r="B199" s="8">
        <v>44148</v>
      </c>
      <c r="C199">
        <f t="shared" si="6"/>
        <v>198</v>
      </c>
      <c r="D199" s="3" t="s">
        <v>1034</v>
      </c>
      <c r="E199" s="3" t="s">
        <v>1034</v>
      </c>
      <c r="F199" s="3" t="s">
        <v>133</v>
      </c>
      <c r="G199" s="3" t="s">
        <v>1035</v>
      </c>
      <c r="H199" s="3" t="s">
        <v>959</v>
      </c>
      <c r="I199" s="3">
        <f t="shared" si="7"/>
        <v>0.993222891566265</v>
      </c>
      <c r="J199" s="4">
        <v>13.19</v>
      </c>
      <c r="K199" s="3" t="s">
        <v>122</v>
      </c>
      <c r="L199" s="3" t="s">
        <v>1036</v>
      </c>
      <c r="M199" s="3" t="s">
        <v>1037</v>
      </c>
      <c r="N199" s="4">
        <v>3607</v>
      </c>
    </row>
    <row r="200" spans="1:14">
      <c r="A200">
        <v>199</v>
      </c>
      <c r="B200" s="8">
        <v>44149</v>
      </c>
      <c r="C200">
        <f t="shared" si="6"/>
        <v>199</v>
      </c>
      <c r="D200" s="3" t="s">
        <v>1038</v>
      </c>
      <c r="E200" s="3" t="s">
        <v>1038</v>
      </c>
      <c r="F200" s="3" t="s">
        <v>127</v>
      </c>
      <c r="G200" s="3" t="s">
        <v>173</v>
      </c>
      <c r="H200" s="3" t="s">
        <v>78</v>
      </c>
      <c r="I200" s="3">
        <f t="shared" si="7"/>
        <v>1.01213040181956</v>
      </c>
      <c r="J200" s="4">
        <v>13.35</v>
      </c>
      <c r="K200" s="3" t="s">
        <v>118</v>
      </c>
      <c r="L200" s="3" t="s">
        <v>1039</v>
      </c>
      <c r="M200" s="3" t="s">
        <v>1040</v>
      </c>
      <c r="N200" s="4">
        <v>3872</v>
      </c>
    </row>
    <row r="201" spans="1:14">
      <c r="A201">
        <v>200</v>
      </c>
      <c r="B201" s="8">
        <v>44150</v>
      </c>
      <c r="C201">
        <f t="shared" si="6"/>
        <v>200</v>
      </c>
      <c r="D201" s="3" t="s">
        <v>1041</v>
      </c>
      <c r="E201" s="3" t="s">
        <v>1041</v>
      </c>
      <c r="F201" s="3" t="s">
        <v>228</v>
      </c>
      <c r="G201" s="3" t="s">
        <v>179</v>
      </c>
      <c r="H201" s="3" t="s">
        <v>123</v>
      </c>
      <c r="I201" s="3">
        <f t="shared" si="7"/>
        <v>0.987265917602996</v>
      </c>
      <c r="J201" s="4">
        <v>13.18</v>
      </c>
      <c r="K201" s="3" t="s">
        <v>179</v>
      </c>
      <c r="L201" s="3" t="s">
        <v>1042</v>
      </c>
      <c r="M201" s="3" t="s">
        <v>1043</v>
      </c>
      <c r="N201" s="4">
        <v>3884</v>
      </c>
    </row>
    <row r="202" spans="1:14">
      <c r="A202">
        <v>201</v>
      </c>
      <c r="B202" s="8">
        <v>44151</v>
      </c>
      <c r="C202">
        <f t="shared" si="6"/>
        <v>201</v>
      </c>
      <c r="D202" s="3" t="s">
        <v>1044</v>
      </c>
      <c r="E202" s="3" t="s">
        <v>1044</v>
      </c>
      <c r="F202" s="3" t="s">
        <v>100</v>
      </c>
      <c r="G202" s="3" t="s">
        <v>122</v>
      </c>
      <c r="H202" s="3" t="s">
        <v>988</v>
      </c>
      <c r="I202" s="3">
        <f t="shared" si="7"/>
        <v>1.00379362670713</v>
      </c>
      <c r="J202" s="4">
        <v>13.23</v>
      </c>
      <c r="K202" s="3" t="s">
        <v>85</v>
      </c>
      <c r="L202" s="3" t="s">
        <v>1045</v>
      </c>
      <c r="M202" s="3" t="s">
        <v>1046</v>
      </c>
      <c r="N202" s="4">
        <v>2787</v>
      </c>
    </row>
    <row r="203" spans="1:14">
      <c r="A203">
        <v>202</v>
      </c>
      <c r="B203" s="8">
        <v>44152</v>
      </c>
      <c r="C203" s="9">
        <f t="shared" si="6"/>
        <v>202</v>
      </c>
      <c r="D203" s="10" t="s">
        <v>1047</v>
      </c>
      <c r="E203" s="10" t="s">
        <v>1047</v>
      </c>
      <c r="F203" s="3" t="s">
        <v>98</v>
      </c>
      <c r="G203" s="3" t="s">
        <v>122</v>
      </c>
      <c r="H203" s="3" t="s">
        <v>959</v>
      </c>
      <c r="I203" s="3">
        <f t="shared" si="7"/>
        <v>0.99395313681028</v>
      </c>
      <c r="J203" s="4">
        <v>13.15</v>
      </c>
      <c r="K203" s="3" t="s">
        <v>98</v>
      </c>
      <c r="L203" s="3" t="s">
        <v>1048</v>
      </c>
      <c r="M203" s="3" t="s">
        <v>1049</v>
      </c>
      <c r="N203" s="4">
        <v>3007</v>
      </c>
    </row>
    <row r="204" spans="1:14">
      <c r="A204">
        <v>203</v>
      </c>
      <c r="B204" s="8">
        <v>44153</v>
      </c>
      <c r="C204">
        <f t="shared" si="6"/>
        <v>203</v>
      </c>
      <c r="D204" s="3" t="s">
        <v>1050</v>
      </c>
      <c r="E204" s="3" t="s">
        <v>1050</v>
      </c>
      <c r="F204" s="3" t="s">
        <v>84</v>
      </c>
      <c r="G204" s="3" t="s">
        <v>85</v>
      </c>
      <c r="H204" s="3" t="s">
        <v>87</v>
      </c>
      <c r="I204" s="3">
        <f t="shared" si="7"/>
        <v>1.00456273764259</v>
      </c>
      <c r="J204" s="4">
        <v>13.21</v>
      </c>
      <c r="K204" s="3" t="s">
        <v>87</v>
      </c>
      <c r="L204" s="3" t="s">
        <v>1051</v>
      </c>
      <c r="M204" s="3" t="s">
        <v>1052</v>
      </c>
      <c r="N204" s="4">
        <v>2949</v>
      </c>
    </row>
    <row r="205" spans="1:14">
      <c r="A205">
        <v>204</v>
      </c>
      <c r="B205" s="8">
        <v>44154</v>
      </c>
      <c r="C205">
        <f t="shared" si="6"/>
        <v>204</v>
      </c>
      <c r="D205" s="3" t="s">
        <v>1053</v>
      </c>
      <c r="E205" s="3" t="s">
        <v>1053</v>
      </c>
      <c r="F205" s="3" t="s">
        <v>118</v>
      </c>
      <c r="G205" s="3" t="s">
        <v>931</v>
      </c>
      <c r="H205" s="3" t="s">
        <v>87</v>
      </c>
      <c r="I205" s="3">
        <f t="shared" si="7"/>
        <v>1.01362604087812</v>
      </c>
      <c r="J205" s="4">
        <v>13.39</v>
      </c>
      <c r="K205" s="3" t="s">
        <v>91</v>
      </c>
      <c r="L205" s="3" t="s">
        <v>1054</v>
      </c>
      <c r="M205" s="3" t="s">
        <v>1055</v>
      </c>
      <c r="N205" s="4">
        <v>5716</v>
      </c>
    </row>
    <row r="206" spans="1:14">
      <c r="A206">
        <v>205</v>
      </c>
      <c r="B206" s="8">
        <v>44155</v>
      </c>
      <c r="C206">
        <f t="shared" si="6"/>
        <v>205</v>
      </c>
      <c r="D206" s="3" t="s">
        <v>1056</v>
      </c>
      <c r="E206" s="3" t="s">
        <v>1056</v>
      </c>
      <c r="F206" s="3" t="s">
        <v>1057</v>
      </c>
      <c r="G206" s="3" t="s">
        <v>1058</v>
      </c>
      <c r="H206" s="3" t="s">
        <v>85</v>
      </c>
      <c r="I206" s="3">
        <f t="shared" si="7"/>
        <v>1.00597460791636</v>
      </c>
      <c r="J206" s="4">
        <v>13.47</v>
      </c>
      <c r="K206" s="3" t="s">
        <v>228</v>
      </c>
      <c r="L206" s="3" t="s">
        <v>1059</v>
      </c>
      <c r="M206" s="3" t="s">
        <v>1060</v>
      </c>
      <c r="N206" s="4">
        <v>4121</v>
      </c>
    </row>
    <row r="207" spans="1:14">
      <c r="A207">
        <v>206</v>
      </c>
      <c r="B207" s="8">
        <v>44156</v>
      </c>
      <c r="C207">
        <f t="shared" si="6"/>
        <v>206</v>
      </c>
      <c r="D207" s="3" t="s">
        <v>1061</v>
      </c>
      <c r="E207" s="3" t="s">
        <v>1061</v>
      </c>
      <c r="F207" s="3" t="s">
        <v>1024</v>
      </c>
      <c r="G207" s="3" t="s">
        <v>150</v>
      </c>
      <c r="H207" s="3" t="s">
        <v>1062</v>
      </c>
      <c r="I207" s="3">
        <f t="shared" si="7"/>
        <v>0.989606533036377</v>
      </c>
      <c r="J207" s="4">
        <v>13.33</v>
      </c>
      <c r="K207" s="3" t="s">
        <v>144</v>
      </c>
      <c r="L207" s="3" t="s">
        <v>1063</v>
      </c>
      <c r="M207" s="3" t="s">
        <v>1064</v>
      </c>
      <c r="N207" s="4">
        <v>3891</v>
      </c>
    </row>
    <row r="208" spans="1:14">
      <c r="A208">
        <v>207</v>
      </c>
      <c r="B208" s="8">
        <v>44157</v>
      </c>
      <c r="C208">
        <f t="shared" si="6"/>
        <v>207</v>
      </c>
      <c r="D208" s="3" t="s">
        <v>1065</v>
      </c>
      <c r="E208" s="3" t="s">
        <v>1065</v>
      </c>
      <c r="F208" s="3" t="s">
        <v>112</v>
      </c>
      <c r="G208" s="3" t="s">
        <v>1066</v>
      </c>
      <c r="H208" s="3" t="s">
        <v>993</v>
      </c>
      <c r="I208" s="3">
        <f t="shared" si="7"/>
        <v>0.980495123780945</v>
      </c>
      <c r="J208" s="4">
        <v>13.07</v>
      </c>
      <c r="K208" s="3" t="s">
        <v>113</v>
      </c>
      <c r="L208" s="3" t="s">
        <v>1067</v>
      </c>
      <c r="M208" s="3" t="s">
        <v>1068</v>
      </c>
      <c r="N208" s="4">
        <v>4692</v>
      </c>
    </row>
    <row r="209" spans="1:14">
      <c r="A209">
        <v>208</v>
      </c>
      <c r="B209" s="8">
        <v>44158</v>
      </c>
      <c r="C209">
        <f t="shared" si="6"/>
        <v>208</v>
      </c>
      <c r="D209" s="3" t="s">
        <v>1069</v>
      </c>
      <c r="E209" s="3" t="s">
        <v>1069</v>
      </c>
      <c r="F209" s="3" t="s">
        <v>86</v>
      </c>
      <c r="G209" s="3" t="s">
        <v>127</v>
      </c>
      <c r="H209" s="3" t="s">
        <v>77</v>
      </c>
      <c r="I209" s="3">
        <f t="shared" si="7"/>
        <v>0.995409334353481</v>
      </c>
      <c r="J209" s="4">
        <v>13.01</v>
      </c>
      <c r="K209" s="3" t="s">
        <v>99</v>
      </c>
      <c r="L209" s="3" t="s">
        <v>1070</v>
      </c>
      <c r="M209" s="3" t="s">
        <v>1071</v>
      </c>
      <c r="N209" s="4">
        <v>2615</v>
      </c>
    </row>
    <row r="210" spans="1:14">
      <c r="A210">
        <v>209</v>
      </c>
      <c r="B210" s="8">
        <v>44159</v>
      </c>
      <c r="C210">
        <f t="shared" si="6"/>
        <v>209</v>
      </c>
      <c r="D210" s="3" t="s">
        <v>1072</v>
      </c>
      <c r="E210" s="3" t="s">
        <v>1072</v>
      </c>
      <c r="F210" s="3" t="s">
        <v>69</v>
      </c>
      <c r="G210" s="3" t="s">
        <v>92</v>
      </c>
      <c r="H210" s="3" t="s">
        <v>1073</v>
      </c>
      <c r="I210" s="3">
        <f t="shared" si="7"/>
        <v>1.00691775557264</v>
      </c>
      <c r="J210" s="4">
        <v>13.1</v>
      </c>
      <c r="K210" s="3" t="s">
        <v>69</v>
      </c>
      <c r="L210" s="3" t="s">
        <v>1074</v>
      </c>
      <c r="M210" s="3" t="s">
        <v>1075</v>
      </c>
      <c r="N210" s="4">
        <v>2084</v>
      </c>
    </row>
    <row r="211" spans="1:14">
      <c r="A211">
        <v>210</v>
      </c>
      <c r="B211" s="8">
        <v>44160</v>
      </c>
      <c r="C211">
        <f t="shared" si="6"/>
        <v>210</v>
      </c>
      <c r="D211" s="3" t="s">
        <v>1076</v>
      </c>
      <c r="E211" s="3" t="s">
        <v>1076</v>
      </c>
      <c r="F211" s="3" t="s">
        <v>87</v>
      </c>
      <c r="G211" s="3" t="s">
        <v>84</v>
      </c>
      <c r="H211" s="3" t="s">
        <v>1016</v>
      </c>
      <c r="I211" s="3">
        <f t="shared" si="7"/>
        <v>0.998473282442748</v>
      </c>
      <c r="J211" s="4">
        <v>13.08</v>
      </c>
      <c r="K211" s="3" t="s">
        <v>84</v>
      </c>
      <c r="L211" s="3" t="s">
        <v>1077</v>
      </c>
      <c r="M211" s="3" t="s">
        <v>1078</v>
      </c>
      <c r="N211" s="4">
        <v>2422</v>
      </c>
    </row>
    <row r="212" spans="1:14">
      <c r="A212">
        <v>211</v>
      </c>
      <c r="B212" s="8">
        <v>44161</v>
      </c>
      <c r="C212">
        <f t="shared" si="6"/>
        <v>211</v>
      </c>
      <c r="D212" s="3" t="s">
        <v>1079</v>
      </c>
      <c r="E212" s="3" t="s">
        <v>1079</v>
      </c>
      <c r="F212" s="3" t="s">
        <v>99</v>
      </c>
      <c r="G212" s="3" t="s">
        <v>92</v>
      </c>
      <c r="H212" s="3" t="s">
        <v>1016</v>
      </c>
      <c r="I212" s="3">
        <f t="shared" si="7"/>
        <v>0.997706422018349</v>
      </c>
      <c r="J212" s="4">
        <v>13.05</v>
      </c>
      <c r="K212" s="3" t="s">
        <v>964</v>
      </c>
      <c r="L212" s="3" t="s">
        <v>1080</v>
      </c>
      <c r="M212" s="3" t="s">
        <v>1081</v>
      </c>
      <c r="N212" s="4">
        <v>2300</v>
      </c>
    </row>
    <row r="213" spans="1:14">
      <c r="A213">
        <v>212</v>
      </c>
      <c r="B213" s="8">
        <v>44162</v>
      </c>
      <c r="C213">
        <f t="shared" si="6"/>
        <v>212</v>
      </c>
      <c r="D213" s="3" t="s">
        <v>1082</v>
      </c>
      <c r="E213" s="3" t="s">
        <v>1082</v>
      </c>
      <c r="F213" s="3" t="s">
        <v>959</v>
      </c>
      <c r="G213" s="3" t="s">
        <v>133</v>
      </c>
      <c r="H213" s="3" t="s">
        <v>69</v>
      </c>
      <c r="I213" s="3">
        <f t="shared" si="7"/>
        <v>1.01532567049808</v>
      </c>
      <c r="J213" s="4">
        <v>13.25</v>
      </c>
      <c r="K213" s="3" t="s">
        <v>1015</v>
      </c>
      <c r="L213" s="3" t="s">
        <v>1083</v>
      </c>
      <c r="M213" s="3" t="s">
        <v>1084</v>
      </c>
      <c r="N213" s="4">
        <v>3105</v>
      </c>
    </row>
    <row r="214" spans="1:14">
      <c r="A214">
        <v>213</v>
      </c>
      <c r="B214" s="8">
        <v>44163</v>
      </c>
      <c r="C214">
        <f t="shared" si="6"/>
        <v>213</v>
      </c>
      <c r="D214" s="3" t="s">
        <v>1085</v>
      </c>
      <c r="E214" s="3" t="s">
        <v>1085</v>
      </c>
      <c r="F214" s="3" t="s">
        <v>1086</v>
      </c>
      <c r="G214" s="3" t="s">
        <v>122</v>
      </c>
      <c r="H214" s="3" t="s">
        <v>84</v>
      </c>
      <c r="I214" s="3">
        <f t="shared" si="7"/>
        <v>0.996981132075472</v>
      </c>
      <c r="J214" s="4">
        <v>13.21</v>
      </c>
      <c r="K214" s="3" t="s">
        <v>131</v>
      </c>
      <c r="L214" s="3" t="s">
        <v>1087</v>
      </c>
      <c r="M214" s="3" t="s">
        <v>1088</v>
      </c>
      <c r="N214" s="4">
        <v>2094</v>
      </c>
    </row>
    <row r="215" spans="1:14">
      <c r="A215">
        <v>214</v>
      </c>
      <c r="B215" s="8">
        <v>44164</v>
      </c>
      <c r="C215">
        <f t="shared" si="6"/>
        <v>214</v>
      </c>
      <c r="D215" s="3" t="s">
        <v>1089</v>
      </c>
      <c r="E215" s="3" t="s">
        <v>1089</v>
      </c>
      <c r="F215" s="3" t="s">
        <v>118</v>
      </c>
      <c r="G215" s="3" t="s">
        <v>117</v>
      </c>
      <c r="H215" s="3" t="s">
        <v>78</v>
      </c>
      <c r="I215" s="3">
        <f t="shared" si="7"/>
        <v>1.00151400454201</v>
      </c>
      <c r="J215" s="4">
        <v>13.23</v>
      </c>
      <c r="K215" s="3" t="s">
        <v>118</v>
      </c>
      <c r="L215" s="3" t="s">
        <v>1090</v>
      </c>
      <c r="M215" s="3" t="s">
        <v>1091</v>
      </c>
      <c r="N215" s="4">
        <v>2202</v>
      </c>
    </row>
    <row r="216" spans="1:14">
      <c r="A216">
        <v>215</v>
      </c>
      <c r="B216" s="8">
        <v>44165</v>
      </c>
      <c r="C216">
        <f t="shared" si="6"/>
        <v>215</v>
      </c>
      <c r="D216" s="3" t="s">
        <v>1092</v>
      </c>
      <c r="E216" s="3" t="s">
        <v>1092</v>
      </c>
      <c r="F216" s="3" t="s">
        <v>98</v>
      </c>
      <c r="G216" s="3" t="s">
        <v>179</v>
      </c>
      <c r="H216" s="3" t="s">
        <v>988</v>
      </c>
      <c r="I216" s="3">
        <f t="shared" si="7"/>
        <v>1</v>
      </c>
      <c r="J216" s="4">
        <v>13.23</v>
      </c>
      <c r="K216" s="3" t="s">
        <v>91</v>
      </c>
      <c r="L216" s="3" t="s">
        <v>1093</v>
      </c>
      <c r="M216" s="3" t="s">
        <v>1094</v>
      </c>
      <c r="N216" s="4">
        <v>2947</v>
      </c>
    </row>
    <row r="217" spans="1:14">
      <c r="A217">
        <v>216</v>
      </c>
      <c r="B217" s="8">
        <v>44166</v>
      </c>
      <c r="C217">
        <f t="shared" si="6"/>
        <v>216</v>
      </c>
      <c r="D217" s="3" t="s">
        <v>1095</v>
      </c>
      <c r="E217" s="3" t="s">
        <v>1095</v>
      </c>
      <c r="F217" s="3" t="s">
        <v>98</v>
      </c>
      <c r="G217" s="3" t="s">
        <v>179</v>
      </c>
      <c r="H217" s="3" t="s">
        <v>127</v>
      </c>
      <c r="I217" s="3">
        <f t="shared" si="7"/>
        <v>1.00680272108844</v>
      </c>
      <c r="J217" s="4">
        <v>13.32</v>
      </c>
      <c r="K217" s="3" t="s">
        <v>118</v>
      </c>
      <c r="L217" s="3" t="s">
        <v>1096</v>
      </c>
      <c r="M217" s="3" t="s">
        <v>1097</v>
      </c>
      <c r="N217" s="4">
        <v>2639</v>
      </c>
    </row>
    <row r="218" spans="1:14">
      <c r="A218" s="9">
        <v>217</v>
      </c>
      <c r="B218" s="13">
        <v>44167</v>
      </c>
      <c r="C218">
        <f t="shared" si="6"/>
        <v>217</v>
      </c>
      <c r="D218" s="3" t="s">
        <v>1098</v>
      </c>
      <c r="E218" s="3" t="s">
        <v>1098</v>
      </c>
      <c r="F218" s="3" t="s">
        <v>227</v>
      </c>
      <c r="G218" s="3" t="s">
        <v>232</v>
      </c>
      <c r="H218" s="3" t="s">
        <v>1099</v>
      </c>
      <c r="I218" s="3">
        <f t="shared" si="7"/>
        <v>1.01051051051051</v>
      </c>
      <c r="J218" s="4">
        <v>13.46</v>
      </c>
      <c r="K218" s="3" t="s">
        <v>1062</v>
      </c>
      <c r="L218" s="3" t="s">
        <v>1100</v>
      </c>
      <c r="M218" s="3" t="s">
        <v>1101</v>
      </c>
      <c r="N218" s="4">
        <v>4212</v>
      </c>
    </row>
    <row r="219" spans="1:14">
      <c r="A219">
        <v>218</v>
      </c>
      <c r="B219" s="8">
        <v>44168</v>
      </c>
      <c r="C219">
        <f t="shared" si="6"/>
        <v>218</v>
      </c>
      <c r="D219" s="3" t="s">
        <v>1102</v>
      </c>
      <c r="E219" s="3" t="s">
        <v>1102</v>
      </c>
      <c r="F219" s="3" t="s">
        <v>185</v>
      </c>
      <c r="G219" s="3" t="s">
        <v>1024</v>
      </c>
      <c r="H219" s="3" t="s">
        <v>227</v>
      </c>
      <c r="I219" s="3">
        <f t="shared" si="7"/>
        <v>0.9962852897474</v>
      </c>
      <c r="J219" s="4">
        <v>13.41</v>
      </c>
      <c r="K219" s="3" t="s">
        <v>179</v>
      </c>
      <c r="L219" s="3" t="s">
        <v>1103</v>
      </c>
      <c r="M219" s="3" t="s">
        <v>1104</v>
      </c>
      <c r="N219" s="4">
        <v>3124</v>
      </c>
    </row>
    <row r="220" spans="1:14">
      <c r="A220">
        <v>219</v>
      </c>
      <c r="B220" s="8">
        <v>44169</v>
      </c>
      <c r="C220">
        <f t="shared" si="6"/>
        <v>219</v>
      </c>
      <c r="D220" s="3" t="s">
        <v>1105</v>
      </c>
      <c r="E220" s="3" t="s">
        <v>1105</v>
      </c>
      <c r="F220" s="3" t="s">
        <v>1035</v>
      </c>
      <c r="G220" s="3" t="s">
        <v>174</v>
      </c>
      <c r="H220" s="3" t="s">
        <v>118</v>
      </c>
      <c r="I220" s="3">
        <f t="shared" si="7"/>
        <v>0.993288590604027</v>
      </c>
      <c r="J220" s="4">
        <v>13.32</v>
      </c>
      <c r="K220" s="3" t="s">
        <v>228</v>
      </c>
      <c r="L220" s="3" t="s">
        <v>1106</v>
      </c>
      <c r="M220" s="3" t="s">
        <v>1107</v>
      </c>
      <c r="N220" s="4">
        <v>2198</v>
      </c>
    </row>
    <row r="221" spans="1:14">
      <c r="A221">
        <v>220</v>
      </c>
      <c r="B221" s="8">
        <v>44170</v>
      </c>
      <c r="C221">
        <f t="shared" si="6"/>
        <v>220</v>
      </c>
      <c r="D221" s="3" t="s">
        <v>1108</v>
      </c>
      <c r="E221" s="3" t="s">
        <v>1108</v>
      </c>
      <c r="F221" s="3" t="s">
        <v>227</v>
      </c>
      <c r="G221" s="3" t="s">
        <v>144</v>
      </c>
      <c r="H221" s="3" t="s">
        <v>1099</v>
      </c>
      <c r="I221" s="3">
        <f t="shared" si="7"/>
        <v>1.00975975975976</v>
      </c>
      <c r="J221" s="4">
        <v>13.45</v>
      </c>
      <c r="K221" s="3" t="s">
        <v>112</v>
      </c>
      <c r="L221" s="3" t="s">
        <v>1109</v>
      </c>
      <c r="M221" s="3" t="s">
        <v>1110</v>
      </c>
      <c r="N221" s="4">
        <v>2564</v>
      </c>
    </row>
    <row r="222" spans="1:14">
      <c r="A222">
        <v>221</v>
      </c>
      <c r="B222" s="8">
        <v>44171</v>
      </c>
      <c r="C222">
        <f t="shared" si="6"/>
        <v>221</v>
      </c>
      <c r="D222" s="3" t="s">
        <v>1111</v>
      </c>
      <c r="E222" s="3" t="s">
        <v>1111</v>
      </c>
      <c r="F222" s="3" t="s">
        <v>930</v>
      </c>
      <c r="G222" s="3" t="s">
        <v>1112</v>
      </c>
      <c r="H222" s="3" t="s">
        <v>930</v>
      </c>
      <c r="I222" s="3">
        <f t="shared" si="7"/>
        <v>1.01561338289963</v>
      </c>
      <c r="J222" s="4">
        <v>13.66</v>
      </c>
      <c r="K222" s="3" t="s">
        <v>139</v>
      </c>
      <c r="L222" s="3" t="s">
        <v>1113</v>
      </c>
      <c r="M222" s="3" t="s">
        <v>1114</v>
      </c>
      <c r="N222" s="4">
        <v>4709</v>
      </c>
    </row>
    <row r="223" spans="1:14">
      <c r="A223">
        <v>222</v>
      </c>
      <c r="B223" s="8">
        <v>44172</v>
      </c>
      <c r="C223">
        <f t="shared" si="6"/>
        <v>222</v>
      </c>
      <c r="D223" s="3" t="s">
        <v>1115</v>
      </c>
      <c r="E223" s="3" t="s">
        <v>1115</v>
      </c>
      <c r="F223" s="3" t="s">
        <v>192</v>
      </c>
      <c r="G223" s="3" t="s">
        <v>1116</v>
      </c>
      <c r="H223" s="3" t="s">
        <v>150</v>
      </c>
      <c r="I223" s="3">
        <f t="shared" si="7"/>
        <v>1.00658857979502</v>
      </c>
      <c r="J223" s="4">
        <v>13.75</v>
      </c>
      <c r="K223" s="3" t="s">
        <v>1117</v>
      </c>
      <c r="L223" s="3" t="s">
        <v>1118</v>
      </c>
      <c r="M223" s="3" t="s">
        <v>1119</v>
      </c>
      <c r="N223" s="4">
        <v>3695</v>
      </c>
    </row>
    <row r="224" spans="1:14">
      <c r="A224">
        <v>223</v>
      </c>
      <c r="B224" s="8">
        <v>44173</v>
      </c>
      <c r="C224">
        <f t="shared" si="6"/>
        <v>223</v>
      </c>
      <c r="D224" s="3" t="s">
        <v>1120</v>
      </c>
      <c r="E224" s="3" t="s">
        <v>1120</v>
      </c>
      <c r="F224" s="3" t="s">
        <v>140</v>
      </c>
      <c r="G224" s="3" t="s">
        <v>1112</v>
      </c>
      <c r="H224" s="3" t="s">
        <v>931</v>
      </c>
      <c r="I224" s="3">
        <f t="shared" si="7"/>
        <v>0.992</v>
      </c>
      <c r="J224" s="4">
        <v>13.64</v>
      </c>
      <c r="K224" s="3" t="s">
        <v>140</v>
      </c>
      <c r="L224" s="3" t="s">
        <v>1121</v>
      </c>
      <c r="M224" s="3" t="s">
        <v>1122</v>
      </c>
      <c r="N224" s="4">
        <v>3127</v>
      </c>
    </row>
    <row r="225" spans="1:14">
      <c r="A225">
        <v>224</v>
      </c>
      <c r="B225" s="8">
        <v>44174</v>
      </c>
      <c r="C225" s="9">
        <f t="shared" si="6"/>
        <v>224</v>
      </c>
      <c r="D225" s="10" t="s">
        <v>1123</v>
      </c>
      <c r="E225" s="10" t="s">
        <v>1123</v>
      </c>
      <c r="F225" s="3" t="s">
        <v>184</v>
      </c>
      <c r="G225" s="3" t="s">
        <v>197</v>
      </c>
      <c r="H225" s="3" t="s">
        <v>1058</v>
      </c>
      <c r="I225" s="3">
        <f t="shared" si="7"/>
        <v>0.999266862170088</v>
      </c>
      <c r="J225" s="4">
        <v>13.63</v>
      </c>
      <c r="K225" s="3" t="s">
        <v>943</v>
      </c>
      <c r="L225" s="3" t="s">
        <v>1124</v>
      </c>
      <c r="M225" s="3" t="s">
        <v>1125</v>
      </c>
      <c r="N225" s="4">
        <v>1886</v>
      </c>
    </row>
    <row r="226" spans="1:14">
      <c r="A226">
        <v>225</v>
      </c>
      <c r="B226" s="8">
        <v>44175</v>
      </c>
      <c r="C226">
        <f t="shared" si="6"/>
        <v>225</v>
      </c>
      <c r="D226" s="3" t="s">
        <v>1126</v>
      </c>
      <c r="E226" s="3" t="s">
        <v>1126</v>
      </c>
      <c r="F226" s="3" t="s">
        <v>1127</v>
      </c>
      <c r="G226" s="3" t="s">
        <v>213</v>
      </c>
      <c r="H226" s="3" t="s">
        <v>183</v>
      </c>
      <c r="I226" s="3">
        <f t="shared" si="7"/>
        <v>1.002201027146</v>
      </c>
      <c r="J226" s="4">
        <v>13.66</v>
      </c>
      <c r="K226" s="3" t="s">
        <v>132</v>
      </c>
      <c r="L226" s="3" t="s">
        <v>1128</v>
      </c>
      <c r="M226" s="3" t="s">
        <v>1129</v>
      </c>
      <c r="N226" s="4">
        <v>2011</v>
      </c>
    </row>
    <row r="227" spans="1:14">
      <c r="A227">
        <v>226</v>
      </c>
      <c r="B227" s="8">
        <v>44176</v>
      </c>
      <c r="C227">
        <f t="shared" si="6"/>
        <v>226</v>
      </c>
      <c r="D227" s="3" t="s">
        <v>1130</v>
      </c>
      <c r="E227" s="3" t="s">
        <v>1130</v>
      </c>
      <c r="F227" s="3" t="s">
        <v>223</v>
      </c>
      <c r="G227" s="3" t="s">
        <v>150</v>
      </c>
      <c r="H227" s="3" t="s">
        <v>169</v>
      </c>
      <c r="I227" s="3">
        <f t="shared" si="7"/>
        <v>0.999267935578331</v>
      </c>
      <c r="J227" s="4">
        <v>13.65</v>
      </c>
      <c r="K227" s="3" t="s">
        <v>1127</v>
      </c>
      <c r="L227" s="3" t="s">
        <v>1131</v>
      </c>
      <c r="M227" s="3" t="s">
        <v>1132</v>
      </c>
      <c r="N227" s="4">
        <v>2797</v>
      </c>
    </row>
    <row r="228" spans="1:14">
      <c r="A228">
        <v>227</v>
      </c>
      <c r="B228" s="8">
        <v>44177</v>
      </c>
      <c r="C228">
        <f t="shared" si="6"/>
        <v>227</v>
      </c>
      <c r="D228" s="3" t="s">
        <v>1133</v>
      </c>
      <c r="E228" s="3" t="s">
        <v>1133</v>
      </c>
      <c r="F228" s="3" t="s">
        <v>150</v>
      </c>
      <c r="G228" s="3" t="s">
        <v>184</v>
      </c>
      <c r="H228" s="3" t="s">
        <v>1031</v>
      </c>
      <c r="I228" s="3">
        <f t="shared" si="7"/>
        <v>0.994139194139194</v>
      </c>
      <c r="J228" s="4">
        <v>13.57</v>
      </c>
      <c r="K228" s="3" t="s">
        <v>234</v>
      </c>
      <c r="L228" s="3" t="s">
        <v>1134</v>
      </c>
      <c r="M228" s="3" t="s">
        <v>1135</v>
      </c>
      <c r="N228" s="4">
        <v>2730</v>
      </c>
    </row>
    <row r="229" spans="1:14">
      <c r="A229">
        <v>228</v>
      </c>
      <c r="B229" s="8">
        <v>44178</v>
      </c>
      <c r="C229">
        <f t="shared" si="6"/>
        <v>228</v>
      </c>
      <c r="D229" s="3" t="s">
        <v>1136</v>
      </c>
      <c r="E229" s="3" t="s">
        <v>1136</v>
      </c>
      <c r="F229" s="3" t="s">
        <v>183</v>
      </c>
      <c r="G229" s="3" t="s">
        <v>132</v>
      </c>
      <c r="H229" s="3" t="s">
        <v>1066</v>
      </c>
      <c r="I229" s="3">
        <f t="shared" si="7"/>
        <v>0.993367722918202</v>
      </c>
      <c r="J229" s="4">
        <v>13.48</v>
      </c>
      <c r="K229" s="3" t="s">
        <v>137</v>
      </c>
      <c r="L229" s="3" t="s">
        <v>1137</v>
      </c>
      <c r="M229" s="3" t="s">
        <v>1138</v>
      </c>
      <c r="N229" s="4">
        <v>3019</v>
      </c>
    </row>
    <row r="230" spans="1:14">
      <c r="A230">
        <v>229</v>
      </c>
      <c r="B230" s="8">
        <v>44179</v>
      </c>
      <c r="C230">
        <f t="shared" si="6"/>
        <v>229</v>
      </c>
      <c r="D230" s="3" t="s">
        <v>1139</v>
      </c>
      <c r="E230" s="3" t="s">
        <v>1139</v>
      </c>
      <c r="F230" s="3" t="s">
        <v>173</v>
      </c>
      <c r="G230" s="3" t="s">
        <v>1024</v>
      </c>
      <c r="H230" s="3" t="s">
        <v>964</v>
      </c>
      <c r="I230" s="3">
        <f t="shared" si="7"/>
        <v>0.97106824925816</v>
      </c>
      <c r="J230" s="4">
        <v>13.09</v>
      </c>
      <c r="K230" s="3" t="s">
        <v>1024</v>
      </c>
      <c r="L230" s="3" t="s">
        <v>1140</v>
      </c>
      <c r="M230" s="3" t="s">
        <v>1141</v>
      </c>
      <c r="N230" s="4">
        <v>4205</v>
      </c>
    </row>
    <row r="231" spans="1:14">
      <c r="A231">
        <v>230</v>
      </c>
      <c r="B231" s="8">
        <v>44180</v>
      </c>
      <c r="C231">
        <f t="shared" si="6"/>
        <v>230</v>
      </c>
      <c r="D231" s="3" t="s">
        <v>1142</v>
      </c>
      <c r="E231" s="3" t="s">
        <v>1142</v>
      </c>
      <c r="F231" s="3" t="s">
        <v>123</v>
      </c>
      <c r="G231" s="3" t="s">
        <v>98</v>
      </c>
      <c r="H231" s="3" t="s">
        <v>1073</v>
      </c>
      <c r="I231" s="3">
        <f t="shared" si="7"/>
        <v>0.99083269671505</v>
      </c>
      <c r="J231" s="4">
        <v>12.97</v>
      </c>
      <c r="K231" s="3" t="s">
        <v>104</v>
      </c>
      <c r="L231" s="3" t="s">
        <v>1143</v>
      </c>
      <c r="M231" s="3" t="s">
        <v>1144</v>
      </c>
      <c r="N231" s="4">
        <v>3899</v>
      </c>
    </row>
    <row r="232" spans="1:14">
      <c r="A232">
        <v>231</v>
      </c>
      <c r="B232" s="8">
        <v>44181</v>
      </c>
      <c r="C232">
        <f t="shared" si="6"/>
        <v>231</v>
      </c>
      <c r="D232" s="3" t="s">
        <v>1145</v>
      </c>
      <c r="E232" s="3" t="s">
        <v>1145</v>
      </c>
      <c r="F232" s="3" t="s">
        <v>77</v>
      </c>
      <c r="G232" s="3" t="s">
        <v>91</v>
      </c>
      <c r="H232" s="3" t="s">
        <v>1146</v>
      </c>
      <c r="I232" s="3">
        <f t="shared" si="7"/>
        <v>1.01619121048574</v>
      </c>
      <c r="J232" s="4">
        <v>13.18</v>
      </c>
      <c r="K232" s="3" t="s">
        <v>77</v>
      </c>
      <c r="L232" s="3" t="s">
        <v>1147</v>
      </c>
      <c r="M232" s="3" t="s">
        <v>1148</v>
      </c>
      <c r="N232" s="4">
        <v>2862</v>
      </c>
    </row>
    <row r="233" spans="1:14">
      <c r="A233">
        <v>232</v>
      </c>
      <c r="B233" s="8">
        <v>44182</v>
      </c>
      <c r="C233">
        <f t="shared" si="6"/>
        <v>232</v>
      </c>
      <c r="D233" s="3" t="s">
        <v>1149</v>
      </c>
      <c r="E233" s="3" t="s">
        <v>1149</v>
      </c>
      <c r="F233" s="3" t="s">
        <v>100</v>
      </c>
      <c r="G233" s="3" t="s">
        <v>178</v>
      </c>
      <c r="H233" s="3" t="s">
        <v>118</v>
      </c>
      <c r="I233" s="3">
        <f t="shared" si="7"/>
        <v>1.00758725341426</v>
      </c>
      <c r="J233" s="4">
        <v>13.28</v>
      </c>
      <c r="K233" s="3" t="s">
        <v>1086</v>
      </c>
      <c r="L233" s="3" t="s">
        <v>1150</v>
      </c>
      <c r="M233" s="3" t="s">
        <v>1151</v>
      </c>
      <c r="N233" s="4">
        <v>2991</v>
      </c>
    </row>
    <row r="234" spans="1:14">
      <c r="A234">
        <v>233</v>
      </c>
      <c r="B234" s="8">
        <v>44183</v>
      </c>
      <c r="C234">
        <f t="shared" si="6"/>
        <v>233</v>
      </c>
      <c r="D234" s="3" t="s">
        <v>1152</v>
      </c>
      <c r="E234" s="3" t="s">
        <v>1152</v>
      </c>
      <c r="F234" s="3" t="s">
        <v>133</v>
      </c>
      <c r="G234" s="3" t="s">
        <v>232</v>
      </c>
      <c r="H234" s="3" t="s">
        <v>118</v>
      </c>
      <c r="I234" s="3">
        <f t="shared" si="7"/>
        <v>1.01581325301205</v>
      </c>
      <c r="J234" s="4">
        <v>13.49</v>
      </c>
      <c r="K234" s="3" t="s">
        <v>118</v>
      </c>
      <c r="L234" s="3" t="s">
        <v>1153</v>
      </c>
      <c r="M234" s="3" t="s">
        <v>1154</v>
      </c>
      <c r="N234" s="4">
        <v>4265</v>
      </c>
    </row>
    <row r="235" spans="1:14">
      <c r="A235">
        <v>234</v>
      </c>
      <c r="B235" s="8">
        <v>44184</v>
      </c>
      <c r="C235">
        <f t="shared" si="6"/>
        <v>234</v>
      </c>
      <c r="D235" s="3" t="s">
        <v>1155</v>
      </c>
      <c r="E235" s="3" t="s">
        <v>1155</v>
      </c>
      <c r="F235" s="3" t="s">
        <v>139</v>
      </c>
      <c r="G235" s="3" t="s">
        <v>1058</v>
      </c>
      <c r="H235" s="3" t="s">
        <v>1035</v>
      </c>
      <c r="I235" s="3">
        <f t="shared" si="7"/>
        <v>1</v>
      </c>
      <c r="J235" s="4">
        <v>13.49</v>
      </c>
      <c r="K235" s="3" t="s">
        <v>139</v>
      </c>
      <c r="L235" s="3" t="s">
        <v>1156</v>
      </c>
      <c r="M235" s="3" t="s">
        <v>1157</v>
      </c>
      <c r="N235" s="4">
        <v>3884</v>
      </c>
    </row>
    <row r="236" spans="1:14">
      <c r="A236">
        <v>235</v>
      </c>
      <c r="B236" s="8">
        <v>44185</v>
      </c>
      <c r="C236">
        <f t="shared" si="6"/>
        <v>235</v>
      </c>
      <c r="D236" s="3" t="s">
        <v>1158</v>
      </c>
      <c r="E236" s="3" t="s">
        <v>1158</v>
      </c>
      <c r="F236" s="3" t="s">
        <v>139</v>
      </c>
      <c r="G236" s="3" t="s">
        <v>183</v>
      </c>
      <c r="H236" s="3" t="s">
        <v>1035</v>
      </c>
      <c r="I236" s="3">
        <f t="shared" si="7"/>
        <v>0.995552260934025</v>
      </c>
      <c r="J236" s="4">
        <v>13.43</v>
      </c>
      <c r="K236" s="3" t="s">
        <v>928</v>
      </c>
      <c r="L236" s="3" t="s">
        <v>1159</v>
      </c>
      <c r="M236" s="3" t="s">
        <v>1160</v>
      </c>
      <c r="N236" s="4">
        <v>3164</v>
      </c>
    </row>
    <row r="237" spans="1:14">
      <c r="A237">
        <v>236</v>
      </c>
      <c r="B237" s="8">
        <v>44186</v>
      </c>
      <c r="C237">
        <f t="shared" si="6"/>
        <v>236</v>
      </c>
      <c r="D237" s="3" t="s">
        <v>1161</v>
      </c>
      <c r="E237" s="3" t="s">
        <v>1161</v>
      </c>
      <c r="F237" s="3" t="s">
        <v>169</v>
      </c>
      <c r="G237" s="3" t="s">
        <v>1162</v>
      </c>
      <c r="H237" s="3" t="s">
        <v>178</v>
      </c>
      <c r="I237" s="3">
        <f t="shared" si="7"/>
        <v>1.05286671630678</v>
      </c>
      <c r="J237" s="4">
        <v>14.14</v>
      </c>
      <c r="K237" s="3" t="s">
        <v>1020</v>
      </c>
      <c r="L237" s="3" t="s">
        <v>1163</v>
      </c>
      <c r="M237" s="3" t="s">
        <v>1164</v>
      </c>
      <c r="N237" s="4">
        <v>20042</v>
      </c>
    </row>
    <row r="238" spans="1:14">
      <c r="A238">
        <v>237</v>
      </c>
      <c r="B238" s="8">
        <v>44187</v>
      </c>
      <c r="C238">
        <f t="shared" si="6"/>
        <v>237</v>
      </c>
      <c r="D238" s="3" t="s">
        <v>1165</v>
      </c>
      <c r="E238" s="3" t="s">
        <v>1165</v>
      </c>
      <c r="F238" s="3" t="s">
        <v>244</v>
      </c>
      <c r="G238" s="3" t="s">
        <v>1166</v>
      </c>
      <c r="H238" s="3" t="s">
        <v>196</v>
      </c>
      <c r="I238" s="3">
        <f t="shared" si="7"/>
        <v>1</v>
      </c>
      <c r="J238" s="4">
        <v>14.14</v>
      </c>
      <c r="K238" s="3" t="s">
        <v>1167</v>
      </c>
      <c r="L238" s="3" t="s">
        <v>1168</v>
      </c>
      <c r="M238" s="3" t="s">
        <v>1169</v>
      </c>
      <c r="N238" s="4">
        <v>12837</v>
      </c>
    </row>
    <row r="239" spans="1:14">
      <c r="A239">
        <v>238</v>
      </c>
      <c r="B239" s="8">
        <v>44188</v>
      </c>
      <c r="C239">
        <f t="shared" si="6"/>
        <v>238</v>
      </c>
      <c r="D239" s="3" t="s">
        <v>1170</v>
      </c>
      <c r="E239" s="3" t="s">
        <v>1170</v>
      </c>
      <c r="F239" s="3" t="s">
        <v>244</v>
      </c>
      <c r="G239" s="3" t="s">
        <v>1171</v>
      </c>
      <c r="H239" s="3" t="s">
        <v>192</v>
      </c>
      <c r="I239" s="3">
        <f t="shared" si="7"/>
        <v>0.990806223479491</v>
      </c>
      <c r="J239" s="4">
        <v>14.01</v>
      </c>
      <c r="K239" s="3" t="s">
        <v>258</v>
      </c>
      <c r="L239" s="3" t="s">
        <v>1172</v>
      </c>
      <c r="M239" s="3" t="s">
        <v>1173</v>
      </c>
      <c r="N239" s="4">
        <v>7939</v>
      </c>
    </row>
    <row r="240" spans="1:14">
      <c r="A240">
        <v>239</v>
      </c>
      <c r="B240" s="8">
        <v>44189</v>
      </c>
      <c r="C240">
        <f t="shared" si="6"/>
        <v>239</v>
      </c>
      <c r="D240" s="3" t="s">
        <v>1174</v>
      </c>
      <c r="E240" s="3" t="s">
        <v>1174</v>
      </c>
      <c r="F240" s="3" t="s">
        <v>921</v>
      </c>
      <c r="G240" s="3" t="s">
        <v>244</v>
      </c>
      <c r="H240" s="3" t="s">
        <v>1175</v>
      </c>
      <c r="I240" s="3">
        <f t="shared" si="7"/>
        <v>0.983583154889365</v>
      </c>
      <c r="J240" s="4">
        <v>13.78</v>
      </c>
      <c r="K240" s="3" t="s">
        <v>168</v>
      </c>
      <c r="L240" s="3" t="s">
        <v>1176</v>
      </c>
      <c r="M240" s="3" t="s">
        <v>1177</v>
      </c>
      <c r="N240" s="4">
        <v>7625</v>
      </c>
    </row>
    <row r="241" spans="1:14">
      <c r="A241">
        <v>240</v>
      </c>
      <c r="B241" s="8">
        <v>44190</v>
      </c>
      <c r="C241">
        <f t="shared" si="6"/>
        <v>240</v>
      </c>
      <c r="D241" s="3" t="s">
        <v>1178</v>
      </c>
      <c r="E241" s="3" t="s">
        <v>1178</v>
      </c>
      <c r="F241" s="3" t="s">
        <v>1117</v>
      </c>
      <c r="G241" s="3" t="s">
        <v>1179</v>
      </c>
      <c r="H241" s="3" t="s">
        <v>931</v>
      </c>
      <c r="I241" s="3">
        <f t="shared" si="7"/>
        <v>1.02539912917271</v>
      </c>
      <c r="J241" s="4">
        <v>14.13</v>
      </c>
      <c r="K241" s="3" t="s">
        <v>938</v>
      </c>
      <c r="L241" s="3" t="s">
        <v>1180</v>
      </c>
      <c r="M241" s="3" t="s">
        <v>1181</v>
      </c>
      <c r="N241" s="4">
        <v>8522</v>
      </c>
    </row>
    <row r="242" spans="1:14">
      <c r="A242">
        <v>241</v>
      </c>
      <c r="B242" s="8">
        <v>44191</v>
      </c>
      <c r="C242">
        <f t="shared" si="6"/>
        <v>241</v>
      </c>
      <c r="D242" s="3" t="s">
        <v>1182</v>
      </c>
      <c r="E242" s="3" t="s">
        <v>1182</v>
      </c>
      <c r="F242" s="3" t="s">
        <v>1179</v>
      </c>
      <c r="G242" s="3" t="s">
        <v>383</v>
      </c>
      <c r="H242" s="3" t="s">
        <v>470</v>
      </c>
      <c r="I242" s="3">
        <f t="shared" si="7"/>
        <v>1.09978768577495</v>
      </c>
      <c r="J242" s="4">
        <v>15.54</v>
      </c>
      <c r="K242" s="3" t="s">
        <v>443</v>
      </c>
      <c r="L242" s="3" t="s">
        <v>1183</v>
      </c>
      <c r="M242" s="3" t="s">
        <v>1184</v>
      </c>
      <c r="N242" s="4">
        <v>23796</v>
      </c>
    </row>
    <row r="243" spans="1:14">
      <c r="A243">
        <v>242</v>
      </c>
      <c r="B243" s="8">
        <v>44192</v>
      </c>
      <c r="C243">
        <f t="shared" si="6"/>
        <v>242</v>
      </c>
      <c r="D243" s="3" t="s">
        <v>1185</v>
      </c>
      <c r="E243" s="3" t="s">
        <v>1185</v>
      </c>
      <c r="F243" s="3" t="s">
        <v>383</v>
      </c>
      <c r="G243" s="3" t="s">
        <v>460</v>
      </c>
      <c r="H243" s="3" t="s">
        <v>384</v>
      </c>
      <c r="I243" s="3">
        <f t="shared" si="7"/>
        <v>0.962033462033462</v>
      </c>
      <c r="J243" s="4">
        <v>14.95</v>
      </c>
      <c r="K243" s="3" t="s">
        <v>755</v>
      </c>
      <c r="L243" s="3" t="s">
        <v>1186</v>
      </c>
      <c r="M243" s="3" t="s">
        <v>1187</v>
      </c>
      <c r="N243" s="4">
        <v>28409</v>
      </c>
    </row>
    <row r="244" spans="1:14">
      <c r="A244">
        <v>243</v>
      </c>
      <c r="B244" s="8">
        <v>44193</v>
      </c>
      <c r="C244">
        <f t="shared" si="6"/>
        <v>243</v>
      </c>
      <c r="D244" s="3" t="s">
        <v>1188</v>
      </c>
      <c r="E244" s="3" t="s">
        <v>1188</v>
      </c>
      <c r="F244" s="3" t="s">
        <v>483</v>
      </c>
      <c r="G244" s="3" t="s">
        <v>342</v>
      </c>
      <c r="H244" s="3" t="s">
        <v>356</v>
      </c>
      <c r="I244" s="3">
        <f t="shared" si="7"/>
        <v>1.07023411371237</v>
      </c>
      <c r="J244" s="4">
        <v>16</v>
      </c>
      <c r="K244" s="3" t="s">
        <v>316</v>
      </c>
      <c r="L244" s="3" t="s">
        <v>1189</v>
      </c>
      <c r="M244" s="3" t="s">
        <v>1190</v>
      </c>
      <c r="N244" s="4">
        <v>31907</v>
      </c>
    </row>
    <row r="245" spans="1:2">
      <c r="A245">
        <v>244</v>
      </c>
      <c r="B245" s="8">
        <v>44194</v>
      </c>
    </row>
    <row r="246" spans="1:4">
      <c r="A246">
        <v>245</v>
      </c>
      <c r="B246" s="8">
        <v>44195</v>
      </c>
      <c r="D246" t="s">
        <v>75</v>
      </c>
    </row>
    <row r="247" spans="1:2">
      <c r="A247" s="9">
        <v>246</v>
      </c>
      <c r="B247" s="13">
        <v>44196</v>
      </c>
    </row>
    <row r="248" spans="1:2">
      <c r="A248">
        <v>247</v>
      </c>
      <c r="B248" s="8">
        <v>44197</v>
      </c>
    </row>
    <row r="249" spans="1:2">
      <c r="A249">
        <v>248</v>
      </c>
      <c r="B249" s="8">
        <v>44198</v>
      </c>
    </row>
    <row r="250" spans="1:2">
      <c r="A250">
        <v>249</v>
      </c>
      <c r="B250" s="8">
        <v>44199</v>
      </c>
    </row>
    <row r="251" spans="1:2">
      <c r="A251">
        <v>250</v>
      </c>
      <c r="B251" s="8">
        <v>44200</v>
      </c>
    </row>
    <row r="252" spans="1:2">
      <c r="A252">
        <v>251</v>
      </c>
      <c r="B252" s="8">
        <v>44201</v>
      </c>
    </row>
    <row r="253" spans="1:2">
      <c r="A253">
        <v>252</v>
      </c>
      <c r="B253" s="8">
        <v>44202</v>
      </c>
    </row>
    <row r="254" spans="1:2">
      <c r="A254">
        <v>253</v>
      </c>
      <c r="B254" s="8">
        <v>44203</v>
      </c>
    </row>
    <row r="255" spans="1:2">
      <c r="A255">
        <v>254</v>
      </c>
      <c r="B255" s="8">
        <v>44204</v>
      </c>
    </row>
    <row r="256" spans="1:2">
      <c r="A256">
        <v>255</v>
      </c>
      <c r="B256" s="8">
        <v>44205</v>
      </c>
    </row>
    <row r="257" spans="1:2">
      <c r="A257">
        <v>256</v>
      </c>
      <c r="B257" s="8">
        <v>44206</v>
      </c>
    </row>
    <row r="258" spans="1:2">
      <c r="A258">
        <v>257</v>
      </c>
      <c r="B258" s="8">
        <v>44207</v>
      </c>
    </row>
    <row r="259" spans="1:2">
      <c r="A259">
        <v>258</v>
      </c>
      <c r="B259" s="8">
        <v>44208</v>
      </c>
    </row>
    <row r="260" spans="1:2">
      <c r="A260">
        <v>259</v>
      </c>
      <c r="B260" s="8">
        <v>44209</v>
      </c>
    </row>
    <row r="261" spans="1:2">
      <c r="A261">
        <v>260</v>
      </c>
      <c r="B261" s="8">
        <v>44210</v>
      </c>
    </row>
    <row r="262" spans="1:2">
      <c r="A262">
        <v>261</v>
      </c>
      <c r="B262" s="8">
        <v>44211</v>
      </c>
    </row>
    <row r="263" spans="1:2">
      <c r="A263">
        <v>262</v>
      </c>
      <c r="B263" s="8">
        <v>44212</v>
      </c>
    </row>
    <row r="264" spans="1:2">
      <c r="A264">
        <v>263</v>
      </c>
      <c r="B264" s="8">
        <v>44213</v>
      </c>
    </row>
    <row r="265" spans="1:2">
      <c r="A265">
        <v>264</v>
      </c>
      <c r="B265" s="8">
        <v>44214</v>
      </c>
    </row>
    <row r="266" spans="1:2">
      <c r="A266">
        <v>265</v>
      </c>
      <c r="B266" s="8">
        <v>44215</v>
      </c>
    </row>
    <row r="267" spans="1:2">
      <c r="A267">
        <v>266</v>
      </c>
      <c r="B267" s="8">
        <v>44216</v>
      </c>
    </row>
    <row r="268" spans="1:2">
      <c r="A268">
        <v>267</v>
      </c>
      <c r="B268" s="8">
        <v>44217</v>
      </c>
    </row>
    <row r="269" spans="1:2">
      <c r="A269">
        <v>268</v>
      </c>
      <c r="B269" s="8">
        <v>44218</v>
      </c>
    </row>
    <row r="270" spans="1:2">
      <c r="A270">
        <v>269</v>
      </c>
      <c r="B270" s="8">
        <v>44219</v>
      </c>
    </row>
    <row r="271" spans="1:2">
      <c r="A271">
        <v>270</v>
      </c>
      <c r="B271" s="8">
        <v>44220</v>
      </c>
    </row>
    <row r="272" spans="1:2">
      <c r="A272">
        <v>271</v>
      </c>
      <c r="B272" s="8">
        <v>44221</v>
      </c>
    </row>
    <row r="273" spans="1:2">
      <c r="A273">
        <v>272</v>
      </c>
      <c r="B273" s="8">
        <v>44222</v>
      </c>
    </row>
    <row r="274" spans="1:2">
      <c r="A274">
        <v>273</v>
      </c>
      <c r="B274" s="8">
        <v>44223</v>
      </c>
    </row>
    <row r="275" spans="1:2">
      <c r="A275">
        <v>274</v>
      </c>
      <c r="B275" s="8">
        <v>44224</v>
      </c>
    </row>
    <row r="276" spans="1:2">
      <c r="A276">
        <v>275</v>
      </c>
      <c r="B276" s="8">
        <v>44225</v>
      </c>
    </row>
    <row r="277" spans="1:2">
      <c r="A277">
        <v>276</v>
      </c>
      <c r="B277" s="8">
        <v>44226</v>
      </c>
    </row>
    <row r="278" spans="1:2">
      <c r="A278">
        <v>277</v>
      </c>
      <c r="B278" s="8">
        <v>44227</v>
      </c>
    </row>
    <row r="279" spans="1:2">
      <c r="A279">
        <v>278</v>
      </c>
      <c r="B279" s="8">
        <v>44228</v>
      </c>
    </row>
    <row r="280" spans="1:2">
      <c r="A280" s="9">
        <v>279</v>
      </c>
      <c r="B280" s="13">
        <v>44229</v>
      </c>
    </row>
    <row r="281" spans="1:2">
      <c r="A281">
        <v>280</v>
      </c>
      <c r="B281" s="8">
        <v>44230</v>
      </c>
    </row>
    <row r="282" spans="1:2">
      <c r="A282">
        <v>281</v>
      </c>
      <c r="B282" s="8">
        <v>44231</v>
      </c>
    </row>
    <row r="283" spans="1:2">
      <c r="A283">
        <v>282</v>
      </c>
      <c r="B283" s="8">
        <v>44232</v>
      </c>
    </row>
    <row r="284" spans="1:2">
      <c r="A284">
        <v>283</v>
      </c>
      <c r="B284" s="8">
        <v>44233</v>
      </c>
    </row>
    <row r="285" spans="1:2">
      <c r="A285">
        <v>284</v>
      </c>
      <c r="B285" s="8">
        <v>44234</v>
      </c>
    </row>
    <row r="286" spans="1:2">
      <c r="A286">
        <v>285</v>
      </c>
      <c r="B286" s="8">
        <v>44235</v>
      </c>
    </row>
    <row r="287" spans="1:2">
      <c r="A287">
        <v>286</v>
      </c>
      <c r="B287" s="8">
        <v>44236</v>
      </c>
    </row>
    <row r="288" spans="1:2">
      <c r="A288">
        <v>287</v>
      </c>
      <c r="B288" s="8">
        <v>44237</v>
      </c>
    </row>
    <row r="289" spans="1:2">
      <c r="A289">
        <v>288</v>
      </c>
      <c r="B289" s="8">
        <v>44238</v>
      </c>
    </row>
    <row r="290" spans="1:2">
      <c r="A290">
        <v>289</v>
      </c>
      <c r="B290" s="8">
        <v>44239</v>
      </c>
    </row>
    <row r="291" spans="1:2">
      <c r="A291">
        <v>290</v>
      </c>
      <c r="B291" s="8">
        <v>44240</v>
      </c>
    </row>
    <row r="292" spans="1:2">
      <c r="A292">
        <v>291</v>
      </c>
      <c r="B292" s="8">
        <v>44241</v>
      </c>
    </row>
    <row r="293" spans="1:2">
      <c r="A293">
        <v>292</v>
      </c>
      <c r="B293" s="8">
        <v>44242</v>
      </c>
    </row>
    <row r="294" spans="1:2">
      <c r="A294">
        <v>293</v>
      </c>
      <c r="B294" s="8">
        <v>44243</v>
      </c>
    </row>
    <row r="295" spans="1:2">
      <c r="A295">
        <v>294</v>
      </c>
      <c r="B295" s="8">
        <v>44244</v>
      </c>
    </row>
    <row r="296" spans="1:2">
      <c r="A296">
        <v>295</v>
      </c>
      <c r="B296" s="8">
        <v>44245</v>
      </c>
    </row>
    <row r="297" spans="1:2">
      <c r="A297">
        <v>296</v>
      </c>
      <c r="B297" s="8">
        <v>44246</v>
      </c>
    </row>
    <row r="298" spans="1:2">
      <c r="A298">
        <v>297</v>
      </c>
      <c r="B298" s="8">
        <v>44247</v>
      </c>
    </row>
    <row r="299" spans="1:2">
      <c r="A299">
        <v>298</v>
      </c>
      <c r="B299" s="8">
        <v>44248</v>
      </c>
    </row>
    <row r="300" spans="1:2">
      <c r="A300">
        <v>299</v>
      </c>
      <c r="B300" s="8">
        <v>44249</v>
      </c>
    </row>
    <row r="301" spans="1:2">
      <c r="A301">
        <v>300</v>
      </c>
      <c r="B301" s="8">
        <v>44250</v>
      </c>
    </row>
    <row r="302" spans="1:2">
      <c r="A302">
        <v>301</v>
      </c>
      <c r="B302" s="8">
        <v>44251</v>
      </c>
    </row>
    <row r="303" spans="1:2">
      <c r="A303">
        <v>302</v>
      </c>
      <c r="B303" s="8">
        <v>44252</v>
      </c>
    </row>
    <row r="304" spans="1:2">
      <c r="A304">
        <v>303</v>
      </c>
      <c r="B304" s="8">
        <v>44253</v>
      </c>
    </row>
    <row r="305" spans="1:2">
      <c r="A305">
        <v>304</v>
      </c>
      <c r="B305" s="8">
        <v>44254</v>
      </c>
    </row>
    <row r="306" spans="1:2">
      <c r="A306">
        <v>305</v>
      </c>
      <c r="B306" s="8">
        <v>44255</v>
      </c>
    </row>
    <row r="307" spans="1:2">
      <c r="A307">
        <v>306</v>
      </c>
      <c r="B307" s="8">
        <v>44256</v>
      </c>
    </row>
    <row r="308" spans="1:2">
      <c r="A308" s="9">
        <v>307</v>
      </c>
      <c r="B308" s="13">
        <v>44257</v>
      </c>
    </row>
    <row r="309" spans="1:2">
      <c r="A309">
        <v>308</v>
      </c>
      <c r="B309" s="8">
        <v>44258</v>
      </c>
    </row>
    <row r="310" spans="1:2">
      <c r="A310">
        <v>309</v>
      </c>
      <c r="B310" s="8">
        <v>44259</v>
      </c>
    </row>
    <row r="311" spans="1:2">
      <c r="A311">
        <v>310</v>
      </c>
      <c r="B311" s="8">
        <v>44260</v>
      </c>
    </row>
    <row r="312" spans="1:2">
      <c r="A312">
        <v>311</v>
      </c>
      <c r="B312" s="8">
        <v>44261</v>
      </c>
    </row>
    <row r="313" spans="1:2">
      <c r="A313">
        <v>312</v>
      </c>
      <c r="B313" s="8">
        <v>44262</v>
      </c>
    </row>
    <row r="314" spans="1:2">
      <c r="A314">
        <v>313</v>
      </c>
      <c r="B314" s="8">
        <v>44263</v>
      </c>
    </row>
    <row r="315" spans="1:2">
      <c r="A315">
        <v>314</v>
      </c>
      <c r="B315" s="8">
        <v>44264</v>
      </c>
    </row>
    <row r="316" spans="1:2">
      <c r="A316">
        <v>315</v>
      </c>
      <c r="B316" s="8">
        <v>44265</v>
      </c>
    </row>
    <row r="317" spans="1:2">
      <c r="A317">
        <v>316</v>
      </c>
      <c r="B317" s="8">
        <v>44266</v>
      </c>
    </row>
    <row r="318" spans="1:2">
      <c r="A318">
        <v>317</v>
      </c>
      <c r="B318" s="8">
        <v>44267</v>
      </c>
    </row>
    <row r="319" spans="1:2">
      <c r="A319">
        <v>318</v>
      </c>
      <c r="B319" s="8">
        <v>44268</v>
      </c>
    </row>
    <row r="320" spans="1:2">
      <c r="A320">
        <v>319</v>
      </c>
      <c r="B320" s="8">
        <v>44269</v>
      </c>
    </row>
    <row r="321" spans="1:2">
      <c r="A321">
        <v>320</v>
      </c>
      <c r="B321" s="8">
        <v>44270</v>
      </c>
    </row>
    <row r="322" spans="1:2">
      <c r="A322">
        <v>321</v>
      </c>
      <c r="B322" s="8">
        <v>44271</v>
      </c>
    </row>
    <row r="323" spans="1:2">
      <c r="A323">
        <v>322</v>
      </c>
      <c r="B323" s="8">
        <v>44272</v>
      </c>
    </row>
    <row r="324" spans="1:2">
      <c r="A324">
        <v>323</v>
      </c>
      <c r="B324" s="8">
        <v>44273</v>
      </c>
    </row>
    <row r="325" spans="1:2">
      <c r="A325">
        <v>324</v>
      </c>
      <c r="B325" s="8">
        <v>44274</v>
      </c>
    </row>
    <row r="326" spans="1:2">
      <c r="A326">
        <v>325</v>
      </c>
      <c r="B326" s="8">
        <v>44275</v>
      </c>
    </row>
    <row r="327" spans="1:2">
      <c r="A327">
        <v>326</v>
      </c>
      <c r="B327" s="8">
        <v>44276</v>
      </c>
    </row>
    <row r="328" spans="1:2">
      <c r="A328">
        <v>327</v>
      </c>
      <c r="B328" s="8">
        <v>44277</v>
      </c>
    </row>
    <row r="329" spans="1:2">
      <c r="A329">
        <v>328</v>
      </c>
      <c r="B329" s="8">
        <v>44278</v>
      </c>
    </row>
    <row r="330" spans="1:2">
      <c r="A330">
        <v>329</v>
      </c>
      <c r="B330" s="8">
        <v>44279</v>
      </c>
    </row>
    <row r="331" spans="1:2">
      <c r="A331">
        <v>330</v>
      </c>
      <c r="B331" s="8">
        <v>44280</v>
      </c>
    </row>
    <row r="332" spans="1:2">
      <c r="A332">
        <v>331</v>
      </c>
      <c r="B332" s="8">
        <v>44281</v>
      </c>
    </row>
    <row r="333" spans="1:2">
      <c r="A333">
        <v>332</v>
      </c>
      <c r="B333" s="8">
        <v>44282</v>
      </c>
    </row>
    <row r="334" spans="1:2">
      <c r="A334">
        <v>333</v>
      </c>
      <c r="B334" s="8">
        <v>44283</v>
      </c>
    </row>
    <row r="335" spans="1:2">
      <c r="A335">
        <v>334</v>
      </c>
      <c r="B335" s="8">
        <v>44284</v>
      </c>
    </row>
    <row r="336" spans="1:2">
      <c r="A336">
        <v>335</v>
      </c>
      <c r="B336" s="8">
        <v>44285</v>
      </c>
    </row>
    <row r="337" spans="1:2">
      <c r="A337">
        <v>336</v>
      </c>
      <c r="B337" s="8">
        <v>44286</v>
      </c>
    </row>
    <row r="338" spans="1:2">
      <c r="A338">
        <v>337</v>
      </c>
      <c r="B338" s="8">
        <v>44287</v>
      </c>
    </row>
    <row r="339" spans="1:2">
      <c r="A339" s="9">
        <v>338</v>
      </c>
      <c r="B339" s="13">
        <v>44288</v>
      </c>
    </row>
    <row r="340" spans="1:2">
      <c r="A340">
        <v>339</v>
      </c>
      <c r="B340" s="8">
        <v>44289</v>
      </c>
    </row>
    <row r="341" spans="1:2">
      <c r="A341">
        <v>340</v>
      </c>
      <c r="B341" s="8">
        <v>44290</v>
      </c>
    </row>
    <row r="342" spans="1:2">
      <c r="A342">
        <v>341</v>
      </c>
      <c r="B342" s="8">
        <v>44291</v>
      </c>
    </row>
    <row r="343" spans="1:2">
      <c r="A343">
        <v>342</v>
      </c>
      <c r="B343" s="8">
        <v>44292</v>
      </c>
    </row>
    <row r="344" spans="1:2">
      <c r="A344">
        <v>343</v>
      </c>
      <c r="B344" s="8">
        <v>44293</v>
      </c>
    </row>
    <row r="345" spans="1:2">
      <c r="A345">
        <v>344</v>
      </c>
      <c r="B345" s="8">
        <v>44294</v>
      </c>
    </row>
    <row r="346" spans="1:2">
      <c r="A346">
        <v>345</v>
      </c>
      <c r="B346" s="8">
        <v>44295</v>
      </c>
    </row>
    <row r="347" spans="1:2">
      <c r="A347">
        <v>346</v>
      </c>
      <c r="B347" s="8">
        <v>44296</v>
      </c>
    </row>
    <row r="348" spans="1:2">
      <c r="A348">
        <v>347</v>
      </c>
      <c r="B348" s="8">
        <v>44297</v>
      </c>
    </row>
    <row r="349" spans="1:2">
      <c r="A349">
        <v>348</v>
      </c>
      <c r="B349" s="8">
        <v>44298</v>
      </c>
    </row>
    <row r="350" spans="1:2">
      <c r="A350">
        <v>349</v>
      </c>
      <c r="B350" s="8">
        <v>44299</v>
      </c>
    </row>
    <row r="351" spans="1:2">
      <c r="A351">
        <v>350</v>
      </c>
      <c r="B351" s="8">
        <v>44300</v>
      </c>
    </row>
    <row r="352" spans="1:2">
      <c r="A352">
        <v>351</v>
      </c>
      <c r="B352" s="8">
        <v>44301</v>
      </c>
    </row>
    <row r="353" spans="1:2">
      <c r="A353">
        <v>352</v>
      </c>
      <c r="B353" s="8">
        <v>44302</v>
      </c>
    </row>
    <row r="354" spans="1:2">
      <c r="A354">
        <v>353</v>
      </c>
      <c r="B354" s="8">
        <v>44303</v>
      </c>
    </row>
    <row r="355" spans="1:2">
      <c r="A355">
        <v>354</v>
      </c>
      <c r="B355" s="8">
        <v>44304</v>
      </c>
    </row>
    <row r="356" spans="1:2">
      <c r="A356">
        <v>355</v>
      </c>
      <c r="B356" s="8">
        <v>44305</v>
      </c>
    </row>
    <row r="357" spans="1:2">
      <c r="A357">
        <v>356</v>
      </c>
      <c r="B357" s="8">
        <v>44306</v>
      </c>
    </row>
    <row r="358" spans="1:2">
      <c r="A358">
        <v>357</v>
      </c>
      <c r="B358" s="8">
        <v>44307</v>
      </c>
    </row>
    <row r="359" spans="1:2">
      <c r="A359">
        <v>358</v>
      </c>
      <c r="B359" s="8">
        <v>44308</v>
      </c>
    </row>
    <row r="360" spans="1:2">
      <c r="A360">
        <v>359</v>
      </c>
      <c r="B360" s="8">
        <v>44309</v>
      </c>
    </row>
    <row r="361" spans="1:2">
      <c r="A361">
        <v>360</v>
      </c>
      <c r="B361" s="8">
        <v>44310</v>
      </c>
    </row>
    <row r="362" spans="1:2">
      <c r="A362">
        <v>361</v>
      </c>
      <c r="B362" s="8">
        <v>44311</v>
      </c>
    </row>
    <row r="363" spans="1:2">
      <c r="A363">
        <v>362</v>
      </c>
      <c r="B363" s="8">
        <v>44312</v>
      </c>
    </row>
    <row r="364" spans="1:2">
      <c r="A364">
        <v>363</v>
      </c>
      <c r="B364" s="8">
        <v>44313</v>
      </c>
    </row>
    <row r="365" spans="1:2">
      <c r="A365">
        <v>364</v>
      </c>
      <c r="B365" s="8">
        <v>44314</v>
      </c>
    </row>
    <row r="366" spans="1:2">
      <c r="A366">
        <v>365</v>
      </c>
      <c r="B366" s="8">
        <v>44315</v>
      </c>
    </row>
    <row r="367" spans="1:2">
      <c r="A367">
        <v>366</v>
      </c>
      <c r="B367" s="8">
        <v>44316</v>
      </c>
    </row>
  </sheetData>
  <autoFilter ref="E1:E246"/>
  <conditionalFormatting sqref="I$1:I$1048576">
    <cfRule type="cellIs" dxfId="0" priority="1" operator="greaterThan">
      <formula>1.05</formula>
    </cfRule>
    <cfRule type="cellIs" dxfId="0" priority="2" operator="greaterThan">
      <formula>1.05</formula>
    </cfRule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46"/>
  <sheetViews>
    <sheetView topLeftCell="A25" workbookViewId="0">
      <selection activeCell="A43" sqref="$A43:$XFD43"/>
    </sheetView>
  </sheetViews>
  <sheetFormatPr defaultColWidth="8.73076923076923" defaultRowHeight="16.8"/>
  <cols>
    <col min="1" max="1" width="4.54807692307692" customWidth="1"/>
    <col min="2" max="2" width="11.8173076923077" customWidth="1"/>
    <col min="6" max="6" width="12.8173076923077" customWidth="1"/>
    <col min="7" max="7" width="6.54807692307692" customWidth="1"/>
    <col min="9" max="9" width="9.54807692307692"/>
    <col min="10" max="10" width="10.5480769230769"/>
    <col min="13" max="13" width="14.0769230769231" style="1"/>
    <col min="14" max="14" width="20.8173076923077" style="1" customWidth="1"/>
    <col min="15" max="15" width="12.9230769230769" style="1"/>
  </cols>
  <sheetData>
    <row r="1" spans="2:15">
      <c r="B1" s="2" t="s">
        <v>1191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N1" s="1" t="s">
        <v>1192</v>
      </c>
      <c r="O1" s="1" t="s">
        <v>1193</v>
      </c>
    </row>
    <row r="2" spans="1:15">
      <c r="A2">
        <f>1</f>
        <v>1</v>
      </c>
      <c r="B2" s="3" t="s">
        <v>1194</v>
      </c>
      <c r="C2" s="4">
        <v>14.87</v>
      </c>
      <c r="D2" s="4">
        <v>15.06</v>
      </c>
      <c r="E2" s="4">
        <v>14.85</v>
      </c>
      <c r="F2" s="3">
        <v>1</v>
      </c>
      <c r="G2" s="4">
        <v>15.02</v>
      </c>
      <c r="H2" s="4">
        <v>14.88</v>
      </c>
      <c r="I2" s="4">
        <v>3740667</v>
      </c>
      <c r="J2" s="4">
        <v>59955072</v>
      </c>
      <c r="K2" s="4">
        <v>4722</v>
      </c>
      <c r="M2" s="1">
        <f>G2/G3-1</f>
        <v>0.0759312320916905</v>
      </c>
      <c r="N2" s="1">
        <f>AVERAGE(M2:M245)</f>
        <v>0.000726477214428847</v>
      </c>
      <c r="O2" s="1">
        <f>1+N2-N3</f>
        <v>0.98490128496492</v>
      </c>
    </row>
    <row r="3" spans="1:15">
      <c r="A3">
        <f t="shared" ref="A3:A66" si="0">A2+1</f>
        <v>2</v>
      </c>
      <c r="B3" s="3" t="s">
        <v>1195</v>
      </c>
      <c r="C3" s="4">
        <v>15.02</v>
      </c>
      <c r="D3" s="4">
        <v>14.73</v>
      </c>
      <c r="E3" s="4">
        <v>13.68</v>
      </c>
      <c r="F3" s="3">
        <f t="shared" ref="F3:F66" si="1">G3/$G2</f>
        <v>0.929427430093209</v>
      </c>
      <c r="G3" s="4">
        <v>13.96</v>
      </c>
      <c r="H3" s="4">
        <v>14.73</v>
      </c>
      <c r="I3" s="4">
        <v>7951900</v>
      </c>
      <c r="J3" s="4">
        <v>121045461</v>
      </c>
      <c r="K3" s="4">
        <v>8513</v>
      </c>
      <c r="M3" s="1">
        <f t="shared" ref="M2:M65" si="2">G3/G4-1</f>
        <v>-0.0332409972299168</v>
      </c>
      <c r="N3" s="1">
        <f>STDEV(M2:M245)</f>
        <v>0.015825192249509</v>
      </c>
      <c r="O3" s="1">
        <f>1+N2+N3</f>
        <v>1.01655166946394</v>
      </c>
    </row>
    <row r="4" spans="1:13">
      <c r="A4">
        <f t="shared" si="0"/>
        <v>3</v>
      </c>
      <c r="B4" s="3" t="s">
        <v>1196</v>
      </c>
      <c r="C4" s="4">
        <v>13.96</v>
      </c>
      <c r="D4" s="4">
        <v>14.55</v>
      </c>
      <c r="E4" s="4">
        <v>14.03</v>
      </c>
      <c r="F4" s="3">
        <f t="shared" si="1"/>
        <v>1.03438395415473</v>
      </c>
      <c r="G4" s="4">
        <v>14.44</v>
      </c>
      <c r="H4" s="4">
        <v>14.03</v>
      </c>
      <c r="I4" s="4">
        <v>6178696</v>
      </c>
      <c r="J4" s="4">
        <v>94670579</v>
      </c>
      <c r="K4" s="4">
        <v>7452</v>
      </c>
      <c r="M4" s="1">
        <f t="shared" si="2"/>
        <v>-0.00756013745704476</v>
      </c>
    </row>
    <row r="5" spans="1:15">
      <c r="A5">
        <f t="shared" si="0"/>
        <v>4</v>
      </c>
      <c r="B5" s="3" t="s">
        <v>1197</v>
      </c>
      <c r="C5" s="4">
        <v>14.44</v>
      </c>
      <c r="D5" s="4">
        <v>14.81</v>
      </c>
      <c r="E5" s="4">
        <v>14.16</v>
      </c>
      <c r="F5" s="3">
        <f t="shared" si="1"/>
        <v>1.00761772853186</v>
      </c>
      <c r="G5" s="4">
        <v>14.55</v>
      </c>
      <c r="H5" s="4">
        <v>14.16</v>
      </c>
      <c r="I5" s="4">
        <v>4229626</v>
      </c>
      <c r="J5" s="4">
        <v>66256177</v>
      </c>
      <c r="K5" s="4">
        <v>6527</v>
      </c>
      <c r="M5" s="1">
        <f t="shared" si="2"/>
        <v>0.0020661157024795</v>
      </c>
      <c r="N5" s="1" t="s">
        <v>1198</v>
      </c>
      <c r="O5"/>
    </row>
    <row r="6" spans="1:15">
      <c r="A6">
        <f t="shared" si="0"/>
        <v>5</v>
      </c>
      <c r="B6" s="3" t="s">
        <v>1199</v>
      </c>
      <c r="C6" s="4">
        <v>14.55</v>
      </c>
      <c r="D6" s="4">
        <v>14.73</v>
      </c>
      <c r="E6" s="4">
        <v>14.4</v>
      </c>
      <c r="F6" s="3">
        <f t="shared" si="1"/>
        <v>0.997938144329897</v>
      </c>
      <c r="G6" s="4">
        <v>14.52</v>
      </c>
      <c r="H6" s="4">
        <v>14.46</v>
      </c>
      <c r="I6" s="4">
        <v>2414979</v>
      </c>
      <c r="J6" s="4">
        <v>37607613</v>
      </c>
      <c r="K6" s="4">
        <v>3750</v>
      </c>
      <c r="M6" s="1">
        <f t="shared" si="2"/>
        <v>-0.016926201760325</v>
      </c>
      <c r="N6" t="s">
        <v>1200</v>
      </c>
      <c r="O6" s="5">
        <f>3/245</f>
        <v>0.0122448979591837</v>
      </c>
    </row>
    <row r="7" spans="1:15">
      <c r="A7">
        <f t="shared" si="0"/>
        <v>6</v>
      </c>
      <c r="B7" s="3" t="s">
        <v>1201</v>
      </c>
      <c r="C7" s="4">
        <v>14.52</v>
      </c>
      <c r="D7" s="4">
        <v>14.78</v>
      </c>
      <c r="E7" s="4">
        <v>14.21</v>
      </c>
      <c r="F7" s="3">
        <f t="shared" si="1"/>
        <v>1.01721763085399</v>
      </c>
      <c r="G7" s="4">
        <v>14.77</v>
      </c>
      <c r="H7" s="4">
        <v>14.54</v>
      </c>
      <c r="I7" s="4">
        <v>3664333</v>
      </c>
      <c r="J7" s="4">
        <v>57559891</v>
      </c>
      <c r="K7" s="4">
        <v>4504</v>
      </c>
      <c r="M7" s="1">
        <f t="shared" si="2"/>
        <v>-0.00270087778528028</v>
      </c>
      <c r="N7" t="s">
        <v>1202</v>
      </c>
      <c r="O7">
        <v>0</v>
      </c>
    </row>
    <row r="8" spans="1:13">
      <c r="A8">
        <f t="shared" si="0"/>
        <v>7</v>
      </c>
      <c r="B8" s="3" t="s">
        <v>1203</v>
      </c>
      <c r="C8" s="4">
        <v>14.77</v>
      </c>
      <c r="D8" s="4">
        <v>15.01</v>
      </c>
      <c r="E8" s="4">
        <v>14.52</v>
      </c>
      <c r="F8" s="3">
        <f t="shared" si="1"/>
        <v>1.00270819228165</v>
      </c>
      <c r="G8" s="4">
        <v>14.81</v>
      </c>
      <c r="H8" s="4">
        <v>14.63</v>
      </c>
      <c r="I8" s="4">
        <v>3314802</v>
      </c>
      <c r="J8" s="4">
        <v>52387385</v>
      </c>
      <c r="K8" s="4">
        <v>3806</v>
      </c>
      <c r="M8" s="1">
        <f t="shared" si="2"/>
        <v>0.00885558583106283</v>
      </c>
    </row>
    <row r="9" spans="1:13">
      <c r="A9">
        <f t="shared" si="0"/>
        <v>8</v>
      </c>
      <c r="B9" s="3" t="s">
        <v>1204</v>
      </c>
      <c r="C9" s="4">
        <v>14.81</v>
      </c>
      <c r="D9" s="4">
        <v>14.8</v>
      </c>
      <c r="E9" s="4">
        <v>14.56</v>
      </c>
      <c r="F9" s="3">
        <f t="shared" si="1"/>
        <v>0.991222147197839</v>
      </c>
      <c r="G9" s="4">
        <v>14.68</v>
      </c>
      <c r="H9" s="4">
        <v>14.56</v>
      </c>
      <c r="I9" s="4">
        <v>2531224</v>
      </c>
      <c r="J9" s="4">
        <v>39774153</v>
      </c>
      <c r="K9" s="4">
        <v>3324</v>
      </c>
      <c r="M9" s="1">
        <f t="shared" si="2"/>
        <v>-0.00203942895989129</v>
      </c>
    </row>
    <row r="10" spans="1:14">
      <c r="A10">
        <f t="shared" si="0"/>
        <v>9</v>
      </c>
      <c r="B10" s="3" t="s">
        <v>1205</v>
      </c>
      <c r="C10" s="4">
        <v>14.68</v>
      </c>
      <c r="D10" s="4">
        <v>14.75</v>
      </c>
      <c r="E10" s="4">
        <v>14.57</v>
      </c>
      <c r="F10" s="3">
        <f t="shared" si="1"/>
        <v>1.00204359673025</v>
      </c>
      <c r="G10" s="4">
        <v>14.71</v>
      </c>
      <c r="H10" s="4">
        <v>14.73</v>
      </c>
      <c r="I10" s="4">
        <v>3447200</v>
      </c>
      <c r="J10" s="4">
        <v>54176228</v>
      </c>
      <c r="K10" s="4">
        <v>4762</v>
      </c>
      <c r="M10" s="1">
        <f t="shared" si="2"/>
        <v>0.0116918844566714</v>
      </c>
      <c r="N10"/>
    </row>
    <row r="11" spans="1:13">
      <c r="A11">
        <f t="shared" si="0"/>
        <v>10</v>
      </c>
      <c r="B11" s="3" t="s">
        <v>1206</v>
      </c>
      <c r="C11" s="4">
        <v>14.71</v>
      </c>
      <c r="D11" s="4">
        <v>14.69</v>
      </c>
      <c r="E11" s="4">
        <v>14.38</v>
      </c>
      <c r="F11" s="3">
        <f t="shared" si="1"/>
        <v>0.98844323589395</v>
      </c>
      <c r="G11" s="4">
        <v>14.54</v>
      </c>
      <c r="H11" s="4">
        <v>14.69</v>
      </c>
      <c r="I11" s="4">
        <v>5078829</v>
      </c>
      <c r="J11" s="4">
        <v>79006766</v>
      </c>
      <c r="K11" s="4">
        <v>5503</v>
      </c>
      <c r="M11" s="1">
        <f t="shared" si="2"/>
        <v>0.0326704545454546</v>
      </c>
    </row>
    <row r="12" spans="1:13">
      <c r="A12">
        <f t="shared" si="0"/>
        <v>11</v>
      </c>
      <c r="B12" s="3" t="s">
        <v>1207</v>
      </c>
      <c r="C12" s="4">
        <v>14.54</v>
      </c>
      <c r="D12" s="4">
        <v>14.69</v>
      </c>
      <c r="E12" s="4">
        <v>14</v>
      </c>
      <c r="F12" s="3">
        <f t="shared" si="1"/>
        <v>0.968363136176066</v>
      </c>
      <c r="G12" s="4">
        <v>14.08</v>
      </c>
      <c r="H12" s="4">
        <v>14.64</v>
      </c>
      <c r="I12" s="4">
        <v>3993801</v>
      </c>
      <c r="J12" s="4">
        <v>61240945</v>
      </c>
      <c r="K12" s="4">
        <v>5821</v>
      </c>
      <c r="M12" s="1">
        <f t="shared" si="2"/>
        <v>-0.018815331010453</v>
      </c>
    </row>
    <row r="13" spans="1:13">
      <c r="A13">
        <f t="shared" si="0"/>
        <v>12</v>
      </c>
      <c r="B13" s="3" t="s">
        <v>1208</v>
      </c>
      <c r="C13" s="4">
        <v>14.08</v>
      </c>
      <c r="D13" s="4">
        <v>14.41</v>
      </c>
      <c r="E13" s="4">
        <v>13.61</v>
      </c>
      <c r="F13" s="3">
        <f t="shared" si="1"/>
        <v>1.01917613636364</v>
      </c>
      <c r="G13" s="4">
        <v>14.35</v>
      </c>
      <c r="H13" s="4">
        <v>14.02</v>
      </c>
      <c r="I13" s="4">
        <v>5591355</v>
      </c>
      <c r="J13" s="4">
        <v>83429681</v>
      </c>
      <c r="K13" s="4">
        <v>6637</v>
      </c>
      <c r="M13" s="1">
        <f t="shared" si="2"/>
        <v>-0.00829302004146515</v>
      </c>
    </row>
    <row r="14" spans="1:13">
      <c r="A14">
        <f t="shared" si="0"/>
        <v>13</v>
      </c>
      <c r="B14" s="3" t="s">
        <v>1209</v>
      </c>
      <c r="C14" s="4">
        <v>14.35</v>
      </c>
      <c r="D14" s="4">
        <v>14.69</v>
      </c>
      <c r="E14" s="4">
        <v>14.2</v>
      </c>
      <c r="F14" s="3">
        <f t="shared" si="1"/>
        <v>1.00836236933798</v>
      </c>
      <c r="G14" s="4">
        <v>14.47</v>
      </c>
      <c r="H14" s="4">
        <v>14.32</v>
      </c>
      <c r="I14" s="4">
        <v>3615500</v>
      </c>
      <c r="J14" s="4">
        <v>56231825</v>
      </c>
      <c r="K14" s="4">
        <v>4606</v>
      </c>
      <c r="M14" s="1">
        <f t="shared" si="2"/>
        <v>0.0048611111111112</v>
      </c>
    </row>
    <row r="15" spans="1:13">
      <c r="A15">
        <f t="shared" si="0"/>
        <v>14</v>
      </c>
      <c r="B15" s="3" t="s">
        <v>1210</v>
      </c>
      <c r="C15" s="4">
        <v>14.47</v>
      </c>
      <c r="D15" s="4">
        <v>14.6</v>
      </c>
      <c r="E15" s="4">
        <v>14.34</v>
      </c>
      <c r="F15" s="3">
        <f t="shared" si="1"/>
        <v>0.995162404975812</v>
      </c>
      <c r="G15" s="4">
        <v>14.4</v>
      </c>
      <c r="H15" s="4">
        <v>14.47</v>
      </c>
      <c r="I15" s="4">
        <v>1890585</v>
      </c>
      <c r="J15" s="4">
        <v>29269586</v>
      </c>
      <c r="K15" s="4">
        <v>3560</v>
      </c>
      <c r="M15" s="1">
        <f t="shared" si="2"/>
        <v>0.0155148095909732</v>
      </c>
    </row>
    <row r="16" spans="1:13">
      <c r="A16">
        <f t="shared" si="0"/>
        <v>15</v>
      </c>
      <c r="B16" s="3" t="s">
        <v>1211</v>
      </c>
      <c r="C16" s="4">
        <v>14.4</v>
      </c>
      <c r="D16" s="4">
        <v>14.45</v>
      </c>
      <c r="E16" s="4">
        <v>14.07</v>
      </c>
      <c r="F16" s="3">
        <f t="shared" si="1"/>
        <v>0.984722222222222</v>
      </c>
      <c r="G16" s="4">
        <v>14.18</v>
      </c>
      <c r="H16" s="4">
        <v>14.44</v>
      </c>
      <c r="I16" s="4">
        <v>2316702</v>
      </c>
      <c r="J16" s="4">
        <v>35236637</v>
      </c>
      <c r="K16" s="4">
        <v>3833</v>
      </c>
      <c r="M16" s="1">
        <f t="shared" si="2"/>
        <v>0.0143061516452074</v>
      </c>
    </row>
    <row r="17" spans="1:13">
      <c r="A17">
        <f t="shared" si="0"/>
        <v>16</v>
      </c>
      <c r="B17" s="3" t="s">
        <v>1212</v>
      </c>
      <c r="C17" s="4">
        <v>14.18</v>
      </c>
      <c r="D17" s="4">
        <v>14.18</v>
      </c>
      <c r="E17" s="4">
        <v>13.96</v>
      </c>
      <c r="F17" s="3">
        <f t="shared" si="1"/>
        <v>0.98589562764457</v>
      </c>
      <c r="G17" s="4">
        <v>13.98</v>
      </c>
      <c r="H17" s="4">
        <v>14.17</v>
      </c>
      <c r="I17" s="4">
        <v>1659049</v>
      </c>
      <c r="J17" s="4">
        <v>24955090</v>
      </c>
      <c r="K17" s="4">
        <v>2846</v>
      </c>
      <c r="M17" s="1">
        <f t="shared" si="2"/>
        <v>-0.0271398747390396</v>
      </c>
    </row>
    <row r="18" spans="1:13">
      <c r="A18">
        <f t="shared" si="0"/>
        <v>17</v>
      </c>
      <c r="B18" s="3" t="s">
        <v>1213</v>
      </c>
      <c r="C18" s="4">
        <v>13.98</v>
      </c>
      <c r="D18" s="4">
        <v>14.42</v>
      </c>
      <c r="E18" s="4">
        <v>13.91</v>
      </c>
      <c r="F18" s="3">
        <f t="shared" si="1"/>
        <v>1.02789699570815</v>
      </c>
      <c r="G18" s="4">
        <v>14.37</v>
      </c>
      <c r="H18" s="4">
        <v>13.98</v>
      </c>
      <c r="I18" s="4">
        <v>2773465</v>
      </c>
      <c r="J18" s="4">
        <v>42298511</v>
      </c>
      <c r="K18" s="4">
        <v>3137</v>
      </c>
      <c r="M18" s="1">
        <f t="shared" si="2"/>
        <v>0.002092050209205</v>
      </c>
    </row>
    <row r="19" spans="1:13">
      <c r="A19">
        <f t="shared" si="0"/>
        <v>18</v>
      </c>
      <c r="B19" s="3" t="s">
        <v>1214</v>
      </c>
      <c r="C19" s="4">
        <v>14.37</v>
      </c>
      <c r="D19" s="4">
        <v>14.53</v>
      </c>
      <c r="E19" s="4">
        <v>14.28</v>
      </c>
      <c r="F19" s="3">
        <f t="shared" si="1"/>
        <v>0.997912317327766</v>
      </c>
      <c r="G19" s="4">
        <v>14.34</v>
      </c>
      <c r="H19" s="4">
        <v>14.36</v>
      </c>
      <c r="I19" s="4">
        <v>2203420</v>
      </c>
      <c r="J19" s="4">
        <v>34056397</v>
      </c>
      <c r="K19" s="4">
        <v>3251</v>
      </c>
      <c r="M19" s="1">
        <f t="shared" si="2"/>
        <v>-0.0020876826722338</v>
      </c>
    </row>
    <row r="20" spans="1:13">
      <c r="A20">
        <f t="shared" si="0"/>
        <v>19</v>
      </c>
      <c r="B20" s="3" t="s">
        <v>1215</v>
      </c>
      <c r="C20" s="4">
        <v>14.34</v>
      </c>
      <c r="D20" s="4">
        <v>14.49</v>
      </c>
      <c r="E20" s="4">
        <v>14.25</v>
      </c>
      <c r="F20" s="3">
        <f t="shared" si="1"/>
        <v>1.0020920502092</v>
      </c>
      <c r="G20" s="4">
        <v>14.37</v>
      </c>
      <c r="H20" s="4">
        <v>14.34</v>
      </c>
      <c r="I20" s="4">
        <v>1529304</v>
      </c>
      <c r="J20" s="4">
        <v>23599478</v>
      </c>
      <c r="K20" s="4">
        <v>2282</v>
      </c>
      <c r="M20" s="1">
        <f t="shared" si="2"/>
        <v>0.00279134682484283</v>
      </c>
    </row>
    <row r="21" spans="1:13">
      <c r="A21">
        <f t="shared" si="0"/>
        <v>20</v>
      </c>
      <c r="B21" s="3" t="s">
        <v>1216</v>
      </c>
      <c r="C21" s="4">
        <v>14.37</v>
      </c>
      <c r="D21" s="4">
        <v>14.46</v>
      </c>
      <c r="E21" s="4">
        <v>14.2</v>
      </c>
      <c r="F21" s="3">
        <f t="shared" si="1"/>
        <v>0.997216423103688</v>
      </c>
      <c r="G21" s="4">
        <v>14.33</v>
      </c>
      <c r="H21" s="4">
        <v>14.46</v>
      </c>
      <c r="I21" s="4">
        <v>1704492</v>
      </c>
      <c r="J21" s="4">
        <v>26108928</v>
      </c>
      <c r="K21" s="4">
        <v>2578</v>
      </c>
      <c r="M21" s="1">
        <f t="shared" si="2"/>
        <v>0.00350140056022408</v>
      </c>
    </row>
    <row r="22" spans="1:13">
      <c r="A22">
        <f t="shared" si="0"/>
        <v>21</v>
      </c>
      <c r="B22" s="3" t="s">
        <v>1217</v>
      </c>
      <c r="C22" s="4">
        <v>14.33</v>
      </c>
      <c r="D22" s="4">
        <v>14.51</v>
      </c>
      <c r="E22" s="4">
        <v>14.21</v>
      </c>
      <c r="F22" s="3">
        <f t="shared" si="1"/>
        <v>0.996510816468946</v>
      </c>
      <c r="G22" s="4">
        <v>14.28</v>
      </c>
      <c r="H22" s="4">
        <v>14.33</v>
      </c>
      <c r="I22" s="4">
        <v>1465200</v>
      </c>
      <c r="J22" s="4">
        <v>22515440</v>
      </c>
      <c r="K22" s="4">
        <v>2339</v>
      </c>
      <c r="M22" s="1">
        <f t="shared" si="2"/>
        <v>0.0149253731343284</v>
      </c>
    </row>
    <row r="23" spans="1:13">
      <c r="A23">
        <f t="shared" si="0"/>
        <v>22</v>
      </c>
      <c r="B23" s="3" t="s">
        <v>1218</v>
      </c>
      <c r="C23" s="4">
        <v>14.28</v>
      </c>
      <c r="D23" s="4">
        <v>14.32</v>
      </c>
      <c r="E23" s="4">
        <v>14.06</v>
      </c>
      <c r="F23" s="3">
        <f t="shared" si="1"/>
        <v>0.985294117647059</v>
      </c>
      <c r="G23" s="4">
        <v>14.07</v>
      </c>
      <c r="H23" s="4">
        <v>14.27</v>
      </c>
      <c r="I23" s="4">
        <v>1641251</v>
      </c>
      <c r="J23" s="4">
        <v>24878781</v>
      </c>
      <c r="K23" s="4">
        <v>2916</v>
      </c>
      <c r="M23" s="1">
        <f t="shared" si="2"/>
        <v>0.00428265524625271</v>
      </c>
    </row>
    <row r="24" spans="1:13">
      <c r="A24">
        <f t="shared" si="0"/>
        <v>23</v>
      </c>
      <c r="B24" s="3" t="s">
        <v>1219</v>
      </c>
      <c r="C24" s="4">
        <v>14.07</v>
      </c>
      <c r="D24" s="4">
        <v>14.15</v>
      </c>
      <c r="E24" s="4">
        <v>13.95</v>
      </c>
      <c r="F24" s="3">
        <f t="shared" si="1"/>
        <v>0.995735607675906</v>
      </c>
      <c r="G24" s="4">
        <v>14.01</v>
      </c>
      <c r="H24" s="4">
        <v>14.15</v>
      </c>
      <c r="I24" s="4">
        <v>1328119</v>
      </c>
      <c r="J24" s="4">
        <v>19969549</v>
      </c>
      <c r="K24" s="4">
        <v>2100</v>
      </c>
      <c r="M24" s="1">
        <f t="shared" si="2"/>
        <v>0.0108225108225108</v>
      </c>
    </row>
    <row r="25" spans="1:13">
      <c r="A25">
        <f t="shared" si="0"/>
        <v>24</v>
      </c>
      <c r="B25" s="3" t="s">
        <v>1220</v>
      </c>
      <c r="C25" s="4">
        <v>14.01</v>
      </c>
      <c r="D25" s="4">
        <v>14.15</v>
      </c>
      <c r="E25" s="4">
        <v>13.76</v>
      </c>
      <c r="F25" s="3">
        <f t="shared" si="1"/>
        <v>0.989293361884368</v>
      </c>
      <c r="G25" s="4">
        <v>13.86</v>
      </c>
      <c r="H25" s="4">
        <v>14.09</v>
      </c>
      <c r="I25" s="4">
        <v>2789359</v>
      </c>
      <c r="J25" s="4">
        <v>41537526</v>
      </c>
      <c r="K25" s="4">
        <v>3604</v>
      </c>
      <c r="M25" s="1">
        <f t="shared" si="2"/>
        <v>0.0153846153846153</v>
      </c>
    </row>
    <row r="26" spans="1:13">
      <c r="A26">
        <f t="shared" si="0"/>
        <v>25</v>
      </c>
      <c r="B26" s="3" t="s">
        <v>1221</v>
      </c>
      <c r="C26" s="4">
        <v>13.86</v>
      </c>
      <c r="D26" s="4">
        <v>13.83</v>
      </c>
      <c r="E26" s="4">
        <v>13.47</v>
      </c>
      <c r="F26" s="3">
        <f t="shared" si="1"/>
        <v>0.984848484848485</v>
      </c>
      <c r="G26" s="4">
        <v>13.65</v>
      </c>
      <c r="H26" s="4">
        <v>13.83</v>
      </c>
      <c r="I26" s="4">
        <v>2464322</v>
      </c>
      <c r="J26" s="4">
        <v>35972670</v>
      </c>
      <c r="K26" s="4">
        <v>2915</v>
      </c>
      <c r="M26" s="1">
        <f t="shared" si="2"/>
        <v>-0.00510204081632659</v>
      </c>
    </row>
    <row r="27" spans="1:13">
      <c r="A27">
        <f t="shared" si="0"/>
        <v>26</v>
      </c>
      <c r="B27" s="3" t="s">
        <v>1222</v>
      </c>
      <c r="C27" s="4">
        <v>13.65</v>
      </c>
      <c r="D27" s="4">
        <v>13.77</v>
      </c>
      <c r="E27" s="4">
        <v>13.55</v>
      </c>
      <c r="F27" s="3">
        <f t="shared" si="1"/>
        <v>1.00512820512821</v>
      </c>
      <c r="G27" s="4">
        <v>13.72</v>
      </c>
      <c r="H27" s="4">
        <v>13.61</v>
      </c>
      <c r="I27" s="4">
        <v>1627152</v>
      </c>
      <c r="J27" s="4">
        <v>23864771</v>
      </c>
      <c r="K27" s="4">
        <v>2069</v>
      </c>
      <c r="M27" s="1">
        <f t="shared" si="2"/>
        <v>-0.0297029702970297</v>
      </c>
    </row>
    <row r="28" spans="1:13">
      <c r="A28">
        <f t="shared" si="0"/>
        <v>27</v>
      </c>
      <c r="B28" s="3" t="s">
        <v>1223</v>
      </c>
      <c r="C28" s="4">
        <v>13.72</v>
      </c>
      <c r="D28" s="4">
        <v>14.15</v>
      </c>
      <c r="E28" s="4">
        <v>13.66</v>
      </c>
      <c r="F28" s="3">
        <f t="shared" si="1"/>
        <v>1.03061224489796</v>
      </c>
      <c r="G28" s="4">
        <v>14.14</v>
      </c>
      <c r="H28" s="4">
        <v>13.71</v>
      </c>
      <c r="I28" s="4">
        <v>2575075</v>
      </c>
      <c r="J28" s="4">
        <v>38498543</v>
      </c>
      <c r="K28" s="4">
        <v>4264</v>
      </c>
      <c r="M28" s="1">
        <f t="shared" si="2"/>
        <v>0.00784034212402007</v>
      </c>
    </row>
    <row r="29" spans="1:13">
      <c r="A29">
        <f t="shared" si="0"/>
        <v>28</v>
      </c>
      <c r="B29" s="3" t="s">
        <v>1224</v>
      </c>
      <c r="C29" s="4">
        <v>14.14</v>
      </c>
      <c r="D29" s="4">
        <v>14.15</v>
      </c>
      <c r="E29" s="4">
        <v>14</v>
      </c>
      <c r="F29" s="3">
        <f t="shared" si="1"/>
        <v>0.992220650636492</v>
      </c>
      <c r="G29" s="4">
        <v>14.03</v>
      </c>
      <c r="H29" s="4">
        <v>14.13</v>
      </c>
      <c r="I29" s="4">
        <v>1739274</v>
      </c>
      <c r="J29" s="4">
        <v>26188764</v>
      </c>
      <c r="K29" s="4">
        <v>2288</v>
      </c>
      <c r="M29" s="1">
        <f t="shared" si="2"/>
        <v>0.00357653791130175</v>
      </c>
    </row>
    <row r="30" spans="1:13">
      <c r="A30">
        <f t="shared" si="0"/>
        <v>29</v>
      </c>
      <c r="B30" s="3" t="s">
        <v>1225</v>
      </c>
      <c r="C30" s="4">
        <v>14.03</v>
      </c>
      <c r="D30" s="4">
        <v>14.09</v>
      </c>
      <c r="E30" s="4">
        <v>13.79</v>
      </c>
      <c r="F30" s="3">
        <f t="shared" si="1"/>
        <v>0.996436208125446</v>
      </c>
      <c r="G30" s="4">
        <v>13.98</v>
      </c>
      <c r="H30" s="4">
        <v>14.09</v>
      </c>
      <c r="I30" s="4">
        <v>1986889</v>
      </c>
      <c r="J30" s="4">
        <v>29629437</v>
      </c>
      <c r="K30" s="4">
        <v>2486</v>
      </c>
      <c r="M30" s="1">
        <f t="shared" si="2"/>
        <v>-0.00285306704707555</v>
      </c>
    </row>
    <row r="31" spans="1:13">
      <c r="A31">
        <f t="shared" si="0"/>
        <v>30</v>
      </c>
      <c r="B31" s="3" t="s">
        <v>1226</v>
      </c>
      <c r="C31" s="4">
        <v>13.98</v>
      </c>
      <c r="D31" s="4">
        <v>14.18</v>
      </c>
      <c r="E31" s="4">
        <v>13.92</v>
      </c>
      <c r="F31" s="3">
        <f t="shared" si="1"/>
        <v>1.00286123032904</v>
      </c>
      <c r="G31" s="4">
        <v>14.02</v>
      </c>
      <c r="H31" s="4">
        <v>13.92</v>
      </c>
      <c r="I31" s="4">
        <v>2401041</v>
      </c>
      <c r="J31" s="4">
        <v>36141884</v>
      </c>
      <c r="K31" s="4">
        <v>3091</v>
      </c>
      <c r="M31" s="1">
        <f t="shared" si="2"/>
        <v>-0.00426136363636365</v>
      </c>
    </row>
    <row r="32" spans="1:13">
      <c r="A32">
        <f t="shared" si="0"/>
        <v>31</v>
      </c>
      <c r="B32" s="3" t="s">
        <v>1227</v>
      </c>
      <c r="C32" s="4">
        <v>14.02</v>
      </c>
      <c r="D32" s="4">
        <v>14.19</v>
      </c>
      <c r="E32" s="4">
        <v>14</v>
      </c>
      <c r="F32" s="3">
        <f t="shared" si="1"/>
        <v>1.00427960057061</v>
      </c>
      <c r="G32" s="4">
        <v>14.08</v>
      </c>
      <c r="H32" s="4">
        <v>14.04</v>
      </c>
      <c r="I32" s="4">
        <v>1802600</v>
      </c>
      <c r="J32" s="4">
        <v>27188860</v>
      </c>
      <c r="K32" s="4">
        <v>2680</v>
      </c>
      <c r="M32" s="1">
        <f t="shared" si="2"/>
        <v>0.00571428571428578</v>
      </c>
    </row>
    <row r="33" spans="1:13">
      <c r="A33">
        <f t="shared" si="0"/>
        <v>32</v>
      </c>
      <c r="B33" s="3" t="s">
        <v>1228</v>
      </c>
      <c r="C33" s="4">
        <v>14.08</v>
      </c>
      <c r="D33" s="4">
        <v>14.19</v>
      </c>
      <c r="E33" s="4">
        <v>13.96</v>
      </c>
      <c r="F33" s="3">
        <f t="shared" si="1"/>
        <v>0.994318181818182</v>
      </c>
      <c r="G33" s="4">
        <v>14</v>
      </c>
      <c r="H33" s="4">
        <v>14.05</v>
      </c>
      <c r="I33" s="4">
        <v>1926900</v>
      </c>
      <c r="J33" s="4">
        <v>28981533</v>
      </c>
      <c r="K33" s="4">
        <v>2296</v>
      </c>
      <c r="M33" s="1">
        <f t="shared" si="2"/>
        <v>-0.010600706713781</v>
      </c>
    </row>
    <row r="34" spans="1:13">
      <c r="A34">
        <f t="shared" si="0"/>
        <v>33</v>
      </c>
      <c r="B34" s="3" t="s">
        <v>1229</v>
      </c>
      <c r="C34" s="4">
        <v>14</v>
      </c>
      <c r="D34" s="4">
        <v>14.32</v>
      </c>
      <c r="E34" s="4">
        <v>14.07</v>
      </c>
      <c r="F34" s="3">
        <f t="shared" si="1"/>
        <v>1.01071428571429</v>
      </c>
      <c r="G34" s="4">
        <v>14.15</v>
      </c>
      <c r="H34" s="4">
        <v>14.18</v>
      </c>
      <c r="I34" s="4">
        <v>2859579</v>
      </c>
      <c r="J34" s="4">
        <v>43555404</v>
      </c>
      <c r="K34" s="4">
        <v>3401</v>
      </c>
      <c r="M34" s="1">
        <f t="shared" si="2"/>
        <v>-0.00979706088173538</v>
      </c>
    </row>
    <row r="35" spans="1:13">
      <c r="A35">
        <f t="shared" si="0"/>
        <v>34</v>
      </c>
      <c r="B35" s="3" t="s">
        <v>1230</v>
      </c>
      <c r="C35" s="4">
        <v>14.15</v>
      </c>
      <c r="D35" s="4">
        <v>14.4</v>
      </c>
      <c r="E35" s="4">
        <v>14.09</v>
      </c>
      <c r="F35" s="3">
        <f t="shared" si="1"/>
        <v>1.00989399293286</v>
      </c>
      <c r="G35" s="4">
        <v>14.29</v>
      </c>
      <c r="H35" s="4">
        <v>14.15</v>
      </c>
      <c r="I35" s="4">
        <v>3206989</v>
      </c>
      <c r="J35" s="4">
        <v>49071012</v>
      </c>
      <c r="K35" s="4">
        <v>3693</v>
      </c>
      <c r="M35" s="1">
        <f t="shared" si="2"/>
        <v>-0.0165175498967653</v>
      </c>
    </row>
    <row r="36" spans="1:13">
      <c r="A36">
        <f t="shared" si="0"/>
        <v>35</v>
      </c>
      <c r="B36" s="3" t="s">
        <v>1231</v>
      </c>
      <c r="C36" s="4">
        <v>14.29</v>
      </c>
      <c r="D36" s="4">
        <v>14.54</v>
      </c>
      <c r="E36" s="4">
        <v>14.3</v>
      </c>
      <c r="F36" s="3">
        <f t="shared" si="1"/>
        <v>1.01679496151155</v>
      </c>
      <c r="G36" s="4">
        <v>14.53</v>
      </c>
      <c r="H36" s="4">
        <v>14.3</v>
      </c>
      <c r="I36" s="4">
        <v>3735389</v>
      </c>
      <c r="J36" s="4">
        <v>57781904</v>
      </c>
      <c r="K36" s="4">
        <v>4783</v>
      </c>
      <c r="M36" s="1">
        <f t="shared" si="2"/>
        <v>0</v>
      </c>
    </row>
    <row r="37" spans="1:13">
      <c r="A37">
        <f t="shared" si="0"/>
        <v>36</v>
      </c>
      <c r="B37" s="3" t="s">
        <v>1232</v>
      </c>
      <c r="C37" s="4">
        <v>14.53</v>
      </c>
      <c r="D37" s="4">
        <v>14.62</v>
      </c>
      <c r="E37" s="4">
        <v>14.37</v>
      </c>
      <c r="F37" s="3">
        <f t="shared" si="1"/>
        <v>1</v>
      </c>
      <c r="G37" s="4">
        <v>14.53</v>
      </c>
      <c r="H37" s="4">
        <v>14.52</v>
      </c>
      <c r="I37" s="4">
        <v>2465004</v>
      </c>
      <c r="J37" s="4">
        <v>38287408</v>
      </c>
      <c r="K37" s="4">
        <v>3729</v>
      </c>
      <c r="M37" s="1">
        <f t="shared" si="2"/>
        <v>0.0125435540069687</v>
      </c>
    </row>
    <row r="38" spans="1:13">
      <c r="A38">
        <f t="shared" si="0"/>
        <v>37</v>
      </c>
      <c r="B38" s="3" t="s">
        <v>1233</v>
      </c>
      <c r="C38" s="4">
        <v>14.53</v>
      </c>
      <c r="D38" s="4">
        <v>14.58</v>
      </c>
      <c r="E38" s="4">
        <v>14.18</v>
      </c>
      <c r="F38" s="3">
        <f t="shared" si="1"/>
        <v>0.987611837577426</v>
      </c>
      <c r="G38" s="4">
        <v>14.35</v>
      </c>
      <c r="H38" s="4">
        <v>14.52</v>
      </c>
      <c r="I38" s="4">
        <v>2929609</v>
      </c>
      <c r="J38" s="4">
        <v>45031713</v>
      </c>
      <c r="K38" s="4">
        <v>3362</v>
      </c>
      <c r="M38" s="1">
        <f t="shared" si="2"/>
        <v>-0.00277970813064632</v>
      </c>
    </row>
    <row r="39" spans="1:13">
      <c r="A39">
        <f t="shared" si="0"/>
        <v>38</v>
      </c>
      <c r="B39" s="3" t="s">
        <v>1234</v>
      </c>
      <c r="C39" s="4">
        <v>14.35</v>
      </c>
      <c r="D39" s="4">
        <v>14.49</v>
      </c>
      <c r="E39" s="4">
        <v>14.24</v>
      </c>
      <c r="F39" s="3">
        <f t="shared" si="1"/>
        <v>1.00278745644599</v>
      </c>
      <c r="G39" s="4">
        <v>14.39</v>
      </c>
      <c r="H39" s="4">
        <v>14.28</v>
      </c>
      <c r="I39" s="4">
        <v>2030706</v>
      </c>
      <c r="J39" s="4">
        <v>31364948</v>
      </c>
      <c r="K39" s="4">
        <v>3309</v>
      </c>
      <c r="M39" s="1">
        <f t="shared" si="2"/>
        <v>-0.00963523743977968</v>
      </c>
    </row>
    <row r="40" spans="1:13">
      <c r="A40">
        <f t="shared" si="0"/>
        <v>39</v>
      </c>
      <c r="B40" s="3" t="s">
        <v>1235</v>
      </c>
      <c r="C40" s="4">
        <v>14.39</v>
      </c>
      <c r="D40" s="4">
        <v>14.64</v>
      </c>
      <c r="E40" s="4">
        <v>14.4</v>
      </c>
      <c r="F40" s="3">
        <f t="shared" si="1"/>
        <v>1.00972897845726</v>
      </c>
      <c r="G40" s="4">
        <v>14.53</v>
      </c>
      <c r="H40" s="4">
        <v>14.4</v>
      </c>
      <c r="I40" s="4">
        <v>2995923</v>
      </c>
      <c r="J40" s="4">
        <v>46741145</v>
      </c>
      <c r="K40" s="4">
        <v>4135</v>
      </c>
      <c r="M40" s="1">
        <f t="shared" si="2"/>
        <v>0.0118384401114207</v>
      </c>
    </row>
    <row r="41" spans="1:13">
      <c r="A41">
        <f t="shared" si="0"/>
        <v>40</v>
      </c>
      <c r="B41" s="3" t="s">
        <v>1236</v>
      </c>
      <c r="C41" s="4">
        <v>14.53</v>
      </c>
      <c r="D41" s="4">
        <v>14.58</v>
      </c>
      <c r="E41" s="4">
        <v>14.28</v>
      </c>
      <c r="F41" s="3">
        <f t="shared" si="1"/>
        <v>0.988300068823125</v>
      </c>
      <c r="G41" s="4">
        <v>14.36</v>
      </c>
      <c r="H41" s="4">
        <v>14.49</v>
      </c>
      <c r="I41" s="4">
        <v>2094936</v>
      </c>
      <c r="J41" s="4">
        <v>32282194</v>
      </c>
      <c r="K41" s="4">
        <v>3252</v>
      </c>
      <c r="M41" s="1">
        <f t="shared" si="2"/>
        <v>-0.0204638472032742</v>
      </c>
    </row>
    <row r="42" spans="1:13">
      <c r="A42">
        <f t="shared" si="0"/>
        <v>41</v>
      </c>
      <c r="B42" s="3" t="s">
        <v>1237</v>
      </c>
      <c r="C42" s="4">
        <v>14.36</v>
      </c>
      <c r="D42" s="4">
        <v>14.66</v>
      </c>
      <c r="E42" s="4">
        <v>14.42</v>
      </c>
      <c r="F42" s="3">
        <f t="shared" si="1"/>
        <v>1.02089136490251</v>
      </c>
      <c r="G42" s="4">
        <v>14.66</v>
      </c>
      <c r="H42" s="4">
        <v>14.56</v>
      </c>
      <c r="I42" s="4">
        <v>4264062</v>
      </c>
      <c r="J42" s="4">
        <v>66486218</v>
      </c>
      <c r="K42" s="4">
        <v>4359</v>
      </c>
      <c r="M42" s="1">
        <f t="shared" si="2"/>
        <v>-0.00744752877454291</v>
      </c>
    </row>
    <row r="43" spans="1:13">
      <c r="A43">
        <f t="shared" si="0"/>
        <v>42</v>
      </c>
      <c r="B43" s="3" t="s">
        <v>1238</v>
      </c>
      <c r="C43" s="4">
        <v>14.66</v>
      </c>
      <c r="D43" s="4">
        <v>14.81</v>
      </c>
      <c r="E43" s="4">
        <v>14.59</v>
      </c>
      <c r="F43" s="3">
        <f t="shared" si="1"/>
        <v>1.0075034106412</v>
      </c>
      <c r="G43" s="4">
        <v>14.77</v>
      </c>
      <c r="H43" s="4">
        <v>14.65</v>
      </c>
      <c r="I43" s="4">
        <v>3410259</v>
      </c>
      <c r="J43" s="4">
        <v>53803346</v>
      </c>
      <c r="K43" s="4">
        <v>4396</v>
      </c>
      <c r="M43" s="1">
        <f t="shared" si="2"/>
        <v>0.0102599179206566</v>
      </c>
    </row>
    <row r="44" spans="1:13">
      <c r="A44">
        <f t="shared" si="0"/>
        <v>43</v>
      </c>
      <c r="B44" s="3" t="s">
        <v>1239</v>
      </c>
      <c r="C44" s="4">
        <v>14.77</v>
      </c>
      <c r="D44" s="4">
        <v>14.77</v>
      </c>
      <c r="E44" s="4">
        <v>14.53</v>
      </c>
      <c r="F44" s="3">
        <f t="shared" si="1"/>
        <v>0.989844278943805</v>
      </c>
      <c r="G44" s="4">
        <v>14.62</v>
      </c>
      <c r="H44" s="4">
        <v>14.76</v>
      </c>
      <c r="I44" s="4">
        <v>2311700</v>
      </c>
      <c r="J44" s="4">
        <v>36172213</v>
      </c>
      <c r="K44" s="4">
        <v>3038</v>
      </c>
      <c r="M44" s="1">
        <f t="shared" si="2"/>
        <v>0.00619408121128706</v>
      </c>
    </row>
    <row r="45" spans="1:13">
      <c r="A45">
        <f t="shared" si="0"/>
        <v>44</v>
      </c>
      <c r="B45" s="3" t="s">
        <v>1240</v>
      </c>
      <c r="C45" s="4">
        <v>14.62</v>
      </c>
      <c r="D45" s="4">
        <v>14.66</v>
      </c>
      <c r="E45" s="4">
        <v>14.45</v>
      </c>
      <c r="F45" s="3">
        <f t="shared" si="1"/>
        <v>0.993844049247606</v>
      </c>
      <c r="G45" s="4">
        <v>14.53</v>
      </c>
      <c r="H45" s="4">
        <v>14.59</v>
      </c>
      <c r="I45" s="4">
        <v>1818720</v>
      </c>
      <c r="J45" s="4">
        <v>28295604</v>
      </c>
      <c r="K45" s="4">
        <v>2784</v>
      </c>
      <c r="M45" s="1">
        <f t="shared" si="2"/>
        <v>-0.00274536719286211</v>
      </c>
    </row>
    <row r="46" spans="1:13">
      <c r="A46">
        <f t="shared" si="0"/>
        <v>45</v>
      </c>
      <c r="B46" s="3" t="s">
        <v>1241</v>
      </c>
      <c r="C46" s="4">
        <v>14.53</v>
      </c>
      <c r="D46" s="4">
        <v>14.6</v>
      </c>
      <c r="E46" s="4">
        <v>14.44</v>
      </c>
      <c r="F46" s="3">
        <f t="shared" si="1"/>
        <v>1.00275292498279</v>
      </c>
      <c r="G46" s="4">
        <v>14.57</v>
      </c>
      <c r="H46" s="4">
        <v>14.47</v>
      </c>
      <c r="I46" s="4">
        <v>1803908</v>
      </c>
      <c r="J46" s="4">
        <v>28067420</v>
      </c>
      <c r="K46" s="4">
        <v>3212</v>
      </c>
      <c r="M46" s="1">
        <f t="shared" si="2"/>
        <v>0.0224561403508772</v>
      </c>
    </row>
    <row r="47" spans="1:13">
      <c r="A47">
        <f t="shared" si="0"/>
        <v>46</v>
      </c>
      <c r="B47" s="3" t="s">
        <v>1242</v>
      </c>
      <c r="C47" s="4">
        <v>14.57</v>
      </c>
      <c r="D47" s="4">
        <v>14.58</v>
      </c>
      <c r="E47" s="4">
        <v>14.07</v>
      </c>
      <c r="F47" s="3">
        <f t="shared" si="1"/>
        <v>0.978037062457104</v>
      </c>
      <c r="G47" s="4">
        <v>14.25</v>
      </c>
      <c r="H47" s="4">
        <v>14.58</v>
      </c>
      <c r="I47" s="4">
        <v>2325549</v>
      </c>
      <c r="J47" s="4">
        <v>35469577</v>
      </c>
      <c r="K47" s="4">
        <v>3880</v>
      </c>
      <c r="M47" s="1">
        <f t="shared" si="2"/>
        <v>-0.005582693649686</v>
      </c>
    </row>
    <row r="48" spans="1:13">
      <c r="A48">
        <f t="shared" si="0"/>
        <v>47</v>
      </c>
      <c r="B48" s="3" t="s">
        <v>1243</v>
      </c>
      <c r="C48" s="4">
        <v>14.25</v>
      </c>
      <c r="D48" s="4">
        <v>14.4</v>
      </c>
      <c r="E48" s="4">
        <v>13.93</v>
      </c>
      <c r="F48" s="3">
        <f t="shared" si="1"/>
        <v>1.00561403508772</v>
      </c>
      <c r="G48" s="4">
        <v>14.33</v>
      </c>
      <c r="H48" s="4">
        <v>14.19</v>
      </c>
      <c r="I48" s="4">
        <v>2555067</v>
      </c>
      <c r="J48" s="4">
        <v>38617596</v>
      </c>
      <c r="K48" s="4">
        <v>3974</v>
      </c>
      <c r="M48" s="1">
        <f t="shared" si="2"/>
        <v>0.0155917788802269</v>
      </c>
    </row>
    <row r="49" spans="1:13">
      <c r="A49">
        <f t="shared" si="0"/>
        <v>48</v>
      </c>
      <c r="B49" s="3" t="s">
        <v>1244</v>
      </c>
      <c r="C49" s="4">
        <v>14.33</v>
      </c>
      <c r="D49" s="4">
        <v>14.29</v>
      </c>
      <c r="E49" s="4">
        <v>14.07</v>
      </c>
      <c r="F49" s="3">
        <f t="shared" si="1"/>
        <v>0.984647592463364</v>
      </c>
      <c r="G49" s="4">
        <v>14.11</v>
      </c>
      <c r="H49" s="4">
        <v>14.27</v>
      </c>
      <c r="I49" s="4">
        <v>1203792</v>
      </c>
      <c r="J49" s="4">
        <v>18294229</v>
      </c>
      <c r="K49" s="4">
        <v>4532</v>
      </c>
      <c r="M49" s="1">
        <f t="shared" si="2"/>
        <v>-0.00141542816702067</v>
      </c>
    </row>
    <row r="50" spans="1:13">
      <c r="A50">
        <f t="shared" si="0"/>
        <v>49</v>
      </c>
      <c r="B50" s="3" t="s">
        <v>1245</v>
      </c>
      <c r="C50" s="4">
        <v>14.11</v>
      </c>
      <c r="D50" s="4">
        <v>14.3</v>
      </c>
      <c r="E50" s="4">
        <v>14.08</v>
      </c>
      <c r="F50" s="3">
        <f t="shared" si="1"/>
        <v>1.00141743444366</v>
      </c>
      <c r="G50" s="4">
        <v>14.13</v>
      </c>
      <c r="H50" s="4">
        <v>14.12</v>
      </c>
      <c r="I50" s="4">
        <v>1014596</v>
      </c>
      <c r="J50" s="4">
        <v>15424228</v>
      </c>
      <c r="K50" s="4">
        <v>2067</v>
      </c>
      <c r="M50" s="1">
        <f t="shared" si="2"/>
        <v>-0.00981079187105804</v>
      </c>
    </row>
    <row r="51" spans="1:13">
      <c r="A51">
        <f t="shared" si="0"/>
        <v>50</v>
      </c>
      <c r="B51" s="3" t="s">
        <v>1246</v>
      </c>
      <c r="C51" s="4">
        <v>14.13</v>
      </c>
      <c r="D51" s="4">
        <v>14.35</v>
      </c>
      <c r="E51" s="4">
        <v>14.07</v>
      </c>
      <c r="F51" s="3">
        <f t="shared" si="1"/>
        <v>1.00990799716914</v>
      </c>
      <c r="G51" s="4">
        <v>14.27</v>
      </c>
      <c r="H51" s="4">
        <v>14.07</v>
      </c>
      <c r="I51" s="4">
        <v>1470750</v>
      </c>
      <c r="J51" s="4">
        <v>22444650</v>
      </c>
      <c r="K51" s="4">
        <v>2997</v>
      </c>
      <c r="M51" s="1">
        <f t="shared" si="2"/>
        <v>0.0042223786066149</v>
      </c>
    </row>
    <row r="52" spans="1:13">
      <c r="A52">
        <f t="shared" si="0"/>
        <v>51</v>
      </c>
      <c r="B52" s="3" t="s">
        <v>1247</v>
      </c>
      <c r="C52" s="4">
        <v>14.27</v>
      </c>
      <c r="D52" s="4">
        <v>14.28</v>
      </c>
      <c r="E52" s="4">
        <v>13.48</v>
      </c>
      <c r="F52" s="3">
        <f t="shared" si="1"/>
        <v>0.995795374912404</v>
      </c>
      <c r="G52" s="4">
        <v>14.21</v>
      </c>
      <c r="H52" s="4">
        <v>14</v>
      </c>
      <c r="I52" s="4">
        <v>5565685</v>
      </c>
      <c r="J52" s="4">
        <v>82421932</v>
      </c>
      <c r="K52" s="4">
        <v>6442</v>
      </c>
      <c r="M52" s="1">
        <f t="shared" si="2"/>
        <v>0.00637393767705396</v>
      </c>
    </row>
    <row r="53" spans="1:13">
      <c r="A53">
        <f t="shared" si="0"/>
        <v>52</v>
      </c>
      <c r="B53" s="3" t="s">
        <v>1248</v>
      </c>
      <c r="C53" s="4">
        <v>14.21</v>
      </c>
      <c r="D53" s="4">
        <v>14.3</v>
      </c>
      <c r="E53" s="4">
        <v>14.04</v>
      </c>
      <c r="F53" s="3">
        <f t="shared" si="1"/>
        <v>0.993666432090077</v>
      </c>
      <c r="G53" s="4">
        <v>14.12</v>
      </c>
      <c r="H53" s="4">
        <v>14.16</v>
      </c>
      <c r="I53" s="4">
        <v>2197200</v>
      </c>
      <c r="J53" s="4">
        <v>33325574</v>
      </c>
      <c r="K53" s="4">
        <v>4658</v>
      </c>
      <c r="M53" s="1">
        <f t="shared" si="2"/>
        <v>0.00212916962384657</v>
      </c>
    </row>
    <row r="54" spans="1:13">
      <c r="A54">
        <f t="shared" si="0"/>
        <v>53</v>
      </c>
      <c r="B54" s="3" t="s">
        <v>1249</v>
      </c>
      <c r="C54" s="4">
        <v>14.12</v>
      </c>
      <c r="D54" s="4">
        <v>14.17</v>
      </c>
      <c r="E54" s="4">
        <v>13.98</v>
      </c>
      <c r="F54" s="3">
        <f t="shared" si="1"/>
        <v>0.997875354107649</v>
      </c>
      <c r="G54" s="4">
        <v>14.09</v>
      </c>
      <c r="H54" s="4">
        <v>14.17</v>
      </c>
      <c r="I54" s="4">
        <v>2020833</v>
      </c>
      <c r="J54" s="4">
        <v>30450447</v>
      </c>
      <c r="K54" s="4">
        <v>3911</v>
      </c>
      <c r="M54" s="1">
        <f t="shared" si="2"/>
        <v>0.00931232091690548</v>
      </c>
    </row>
    <row r="55" spans="1:13">
      <c r="A55">
        <f t="shared" si="0"/>
        <v>54</v>
      </c>
      <c r="B55" s="3" t="s">
        <v>1250</v>
      </c>
      <c r="C55" s="4">
        <v>14.09</v>
      </c>
      <c r="D55" s="4">
        <v>14.07</v>
      </c>
      <c r="E55" s="4">
        <v>13.82</v>
      </c>
      <c r="F55" s="3">
        <f t="shared" si="1"/>
        <v>0.990773598296664</v>
      </c>
      <c r="G55" s="4">
        <v>13.96</v>
      </c>
      <c r="H55" s="4">
        <v>13.95</v>
      </c>
      <c r="I55" s="4">
        <v>2740306</v>
      </c>
      <c r="J55" s="4">
        <v>40870353</v>
      </c>
      <c r="K55" s="4">
        <v>4671</v>
      </c>
      <c r="M55" s="1">
        <f t="shared" si="2"/>
        <v>-0.00711237553342814</v>
      </c>
    </row>
    <row r="56" spans="1:13">
      <c r="A56">
        <f t="shared" si="0"/>
        <v>55</v>
      </c>
      <c r="B56" s="3" t="s">
        <v>1251</v>
      </c>
      <c r="C56" s="4">
        <v>13.96</v>
      </c>
      <c r="D56" s="4">
        <v>14.07</v>
      </c>
      <c r="E56" s="4">
        <v>13.91</v>
      </c>
      <c r="F56" s="3">
        <f t="shared" si="1"/>
        <v>1.00716332378223</v>
      </c>
      <c r="G56" s="4">
        <v>14.06</v>
      </c>
      <c r="H56" s="4">
        <v>13.98</v>
      </c>
      <c r="I56" s="4">
        <v>2451052</v>
      </c>
      <c r="J56" s="4">
        <v>36785349</v>
      </c>
      <c r="K56" s="4">
        <v>3778</v>
      </c>
      <c r="M56" s="1">
        <f t="shared" si="2"/>
        <v>0.0255288110867979</v>
      </c>
    </row>
    <row r="57" spans="1:13">
      <c r="A57">
        <f t="shared" si="0"/>
        <v>56</v>
      </c>
      <c r="B57" s="3" t="s">
        <v>1252</v>
      </c>
      <c r="C57" s="4">
        <v>14.06</v>
      </c>
      <c r="D57" s="4">
        <v>14.1</v>
      </c>
      <c r="E57" s="4">
        <v>13.64</v>
      </c>
      <c r="F57" s="3">
        <f t="shared" si="1"/>
        <v>0.975106685633001</v>
      </c>
      <c r="G57" s="4">
        <v>13.71</v>
      </c>
      <c r="H57" s="4">
        <v>14.09</v>
      </c>
      <c r="I57" s="4">
        <v>2928226</v>
      </c>
      <c r="J57" s="4">
        <v>43206323</v>
      </c>
      <c r="K57" s="4">
        <v>5143</v>
      </c>
      <c r="M57" s="1">
        <f t="shared" si="2"/>
        <v>-0.000728862973760958</v>
      </c>
    </row>
    <row r="58" spans="1:13">
      <c r="A58">
        <f t="shared" si="0"/>
        <v>57</v>
      </c>
      <c r="B58" s="3" t="s">
        <v>1253</v>
      </c>
      <c r="C58" s="4">
        <v>13.71</v>
      </c>
      <c r="D58" s="4">
        <v>13.76</v>
      </c>
      <c r="E58" s="4">
        <v>13.58</v>
      </c>
      <c r="F58" s="3">
        <f t="shared" si="1"/>
        <v>1.00072939460248</v>
      </c>
      <c r="G58" s="4">
        <v>13.72</v>
      </c>
      <c r="H58" s="4">
        <v>13.71</v>
      </c>
      <c r="I58" s="4">
        <v>1974772</v>
      </c>
      <c r="J58" s="4">
        <v>28891858</v>
      </c>
      <c r="K58" s="4">
        <v>3871</v>
      </c>
      <c r="M58" s="1">
        <f t="shared" si="2"/>
        <v>-0.0050761421319796</v>
      </c>
    </row>
    <row r="59" spans="1:13">
      <c r="A59">
        <f t="shared" si="0"/>
        <v>58</v>
      </c>
      <c r="B59" s="3" t="s">
        <v>1254</v>
      </c>
      <c r="C59" s="4">
        <v>13.72</v>
      </c>
      <c r="D59" s="4">
        <v>13.89</v>
      </c>
      <c r="E59" s="4">
        <v>13.63</v>
      </c>
      <c r="F59" s="3">
        <f t="shared" si="1"/>
        <v>1.00510204081633</v>
      </c>
      <c r="G59" s="4">
        <v>13.79</v>
      </c>
      <c r="H59" s="4">
        <v>13.71</v>
      </c>
      <c r="I59" s="4">
        <v>1474843</v>
      </c>
      <c r="J59" s="4">
        <v>21836007</v>
      </c>
      <c r="K59" s="4">
        <v>2511</v>
      </c>
      <c r="M59" s="1">
        <f t="shared" si="2"/>
        <v>-0.00361271676300579</v>
      </c>
    </row>
    <row r="60" spans="1:13">
      <c r="A60">
        <f t="shared" si="0"/>
        <v>59</v>
      </c>
      <c r="B60" s="3" t="s">
        <v>1255</v>
      </c>
      <c r="C60" s="4">
        <v>13.79</v>
      </c>
      <c r="D60" s="4">
        <v>13.9</v>
      </c>
      <c r="E60" s="4">
        <v>13.75</v>
      </c>
      <c r="F60" s="3">
        <f t="shared" si="1"/>
        <v>1.00362581580856</v>
      </c>
      <c r="G60" s="4">
        <v>13.84</v>
      </c>
      <c r="H60" s="4">
        <v>13.83</v>
      </c>
      <c r="I60" s="4">
        <v>1222817</v>
      </c>
      <c r="J60" s="4">
        <v>18118216</v>
      </c>
      <c r="K60" s="4">
        <v>1593</v>
      </c>
      <c r="M60" s="1">
        <f t="shared" si="2"/>
        <v>-0.00431654676258997</v>
      </c>
    </row>
    <row r="61" spans="1:13">
      <c r="A61">
        <f t="shared" si="0"/>
        <v>60</v>
      </c>
      <c r="B61" s="3" t="s">
        <v>1256</v>
      </c>
      <c r="C61" s="4">
        <v>13.84</v>
      </c>
      <c r="D61" s="4">
        <v>13.93</v>
      </c>
      <c r="E61" s="4">
        <v>13.74</v>
      </c>
      <c r="F61" s="3">
        <f t="shared" si="1"/>
        <v>1.00433526011561</v>
      </c>
      <c r="G61" s="4">
        <v>13.9</v>
      </c>
      <c r="H61" s="4">
        <v>13.81</v>
      </c>
      <c r="I61" s="4">
        <v>1278737</v>
      </c>
      <c r="J61" s="4">
        <v>19001719</v>
      </c>
      <c r="K61" s="4">
        <v>2658</v>
      </c>
      <c r="M61" s="1">
        <f t="shared" si="2"/>
        <v>-0.000718907260963353</v>
      </c>
    </row>
    <row r="62" spans="1:13">
      <c r="A62">
        <f t="shared" si="0"/>
        <v>61</v>
      </c>
      <c r="B62" s="3" t="s">
        <v>1257</v>
      </c>
      <c r="C62" s="4">
        <v>13.9</v>
      </c>
      <c r="D62" s="4">
        <v>13.96</v>
      </c>
      <c r="E62" s="4">
        <v>13.78</v>
      </c>
      <c r="F62" s="3">
        <f t="shared" si="1"/>
        <v>1.00071942446043</v>
      </c>
      <c r="G62" s="4">
        <v>13.91</v>
      </c>
      <c r="H62" s="4">
        <v>13.83</v>
      </c>
      <c r="I62" s="4">
        <v>1799679</v>
      </c>
      <c r="J62" s="4">
        <v>26774922</v>
      </c>
      <c r="K62" s="4">
        <v>3431</v>
      </c>
      <c r="M62" s="1">
        <f t="shared" si="2"/>
        <v>-0.00143575017946873</v>
      </c>
    </row>
    <row r="63" spans="1:13">
      <c r="A63">
        <f t="shared" si="0"/>
        <v>62</v>
      </c>
      <c r="B63" s="3" t="s">
        <v>1258</v>
      </c>
      <c r="C63" s="4">
        <v>13.91</v>
      </c>
      <c r="D63" s="4">
        <v>14.02</v>
      </c>
      <c r="E63" s="4">
        <v>13.85</v>
      </c>
      <c r="F63" s="3">
        <f t="shared" si="1"/>
        <v>1.00143781452193</v>
      </c>
      <c r="G63" s="4">
        <v>13.93</v>
      </c>
      <c r="H63" s="4">
        <v>13.92</v>
      </c>
      <c r="I63" s="4">
        <v>1617552</v>
      </c>
      <c r="J63" s="4">
        <v>24158560</v>
      </c>
      <c r="K63" s="4">
        <v>3135</v>
      </c>
      <c r="M63" s="1">
        <f t="shared" si="2"/>
        <v>0.0072306579898771</v>
      </c>
    </row>
    <row r="64" spans="1:13">
      <c r="A64">
        <f t="shared" si="0"/>
        <v>63</v>
      </c>
      <c r="B64" s="3" t="s">
        <v>1259</v>
      </c>
      <c r="C64" s="4">
        <v>13.93</v>
      </c>
      <c r="D64" s="4">
        <v>13.97</v>
      </c>
      <c r="E64" s="4">
        <v>13.82</v>
      </c>
      <c r="F64" s="3">
        <f t="shared" si="1"/>
        <v>0.992821249102656</v>
      </c>
      <c r="G64" s="4">
        <v>13.83</v>
      </c>
      <c r="H64" s="4">
        <v>13.93</v>
      </c>
      <c r="I64" s="4">
        <v>1118614</v>
      </c>
      <c r="J64" s="4">
        <v>16637009</v>
      </c>
      <c r="K64" s="4">
        <v>3059</v>
      </c>
      <c r="M64" s="1">
        <f t="shared" si="2"/>
        <v>-0.000722543352601135</v>
      </c>
    </row>
    <row r="65" spans="1:13">
      <c r="A65">
        <f t="shared" si="0"/>
        <v>64</v>
      </c>
      <c r="B65" s="3" t="s">
        <v>1260</v>
      </c>
      <c r="C65" s="4">
        <v>13.83</v>
      </c>
      <c r="D65" s="4">
        <v>13.95</v>
      </c>
      <c r="E65" s="4">
        <v>13.63</v>
      </c>
      <c r="F65" s="3">
        <f t="shared" si="1"/>
        <v>1.00072306579899</v>
      </c>
      <c r="G65" s="4">
        <v>13.84</v>
      </c>
      <c r="H65" s="4">
        <v>13.65</v>
      </c>
      <c r="I65" s="4">
        <v>1414600</v>
      </c>
      <c r="J65" s="4">
        <v>20910626</v>
      </c>
      <c r="K65" s="4">
        <v>3899</v>
      </c>
      <c r="M65" s="1">
        <f t="shared" si="2"/>
        <v>0.0139194139194139</v>
      </c>
    </row>
    <row r="66" spans="1:13">
      <c r="A66">
        <f t="shared" si="0"/>
        <v>65</v>
      </c>
      <c r="B66" s="3" t="s">
        <v>1261</v>
      </c>
      <c r="C66" s="4">
        <v>13.84</v>
      </c>
      <c r="D66" s="4">
        <v>13.76</v>
      </c>
      <c r="E66" s="4">
        <v>13.54</v>
      </c>
      <c r="F66" s="3">
        <f t="shared" si="1"/>
        <v>0.986271676300578</v>
      </c>
      <c r="G66" s="4">
        <v>13.65</v>
      </c>
      <c r="H66" s="4">
        <v>13.73</v>
      </c>
      <c r="I66" s="4">
        <v>1969100</v>
      </c>
      <c r="J66" s="4">
        <v>28743308</v>
      </c>
      <c r="K66" s="4">
        <v>4343</v>
      </c>
      <c r="M66" s="1">
        <f t="shared" ref="M66:M129" si="3">G66/G67-1</f>
        <v>0.0364464692482915</v>
      </c>
    </row>
    <row r="67" spans="1:13">
      <c r="A67">
        <f t="shared" ref="A67:A130" si="4">A66+1</f>
        <v>66</v>
      </c>
      <c r="B67" s="3" t="s">
        <v>1262</v>
      </c>
      <c r="C67" s="4">
        <v>13.65</v>
      </c>
      <c r="D67" s="4">
        <v>13.65</v>
      </c>
      <c r="E67" s="4">
        <v>13.14</v>
      </c>
      <c r="F67" s="3">
        <f t="shared" ref="F67:F130" si="5">G67/$G66</f>
        <v>0.964835164835165</v>
      </c>
      <c r="G67" s="4">
        <v>13.17</v>
      </c>
      <c r="H67" s="4">
        <v>13.58</v>
      </c>
      <c r="I67" s="4">
        <v>2488876</v>
      </c>
      <c r="J67" s="4">
        <v>35735372</v>
      </c>
      <c r="K67" s="4">
        <v>4101</v>
      </c>
      <c r="M67" s="1">
        <f t="shared" si="3"/>
        <v>0.00611153552330013</v>
      </c>
    </row>
    <row r="68" spans="1:13">
      <c r="A68">
        <f t="shared" si="4"/>
        <v>67</v>
      </c>
      <c r="B68" s="3" t="s">
        <v>1263</v>
      </c>
      <c r="C68" s="4">
        <v>13.17</v>
      </c>
      <c r="D68" s="4">
        <v>13.12</v>
      </c>
      <c r="E68" s="4">
        <v>12.71</v>
      </c>
      <c r="F68" s="3">
        <f t="shared" si="5"/>
        <v>0.993925588458618</v>
      </c>
      <c r="G68" s="4">
        <v>13.09</v>
      </c>
      <c r="H68" s="4">
        <v>13.03</v>
      </c>
      <c r="I68" s="4">
        <v>4100039</v>
      </c>
      <c r="J68" s="4">
        <v>56496927</v>
      </c>
      <c r="K68" s="4">
        <v>6606</v>
      </c>
      <c r="M68" s="1">
        <f t="shared" si="3"/>
        <v>0.0046047582501918</v>
      </c>
    </row>
    <row r="69" spans="1:13">
      <c r="A69">
        <f t="shared" si="4"/>
        <v>68</v>
      </c>
      <c r="B69" s="3" t="s">
        <v>1264</v>
      </c>
      <c r="C69" s="4">
        <v>13.09</v>
      </c>
      <c r="D69" s="4">
        <v>13.14</v>
      </c>
      <c r="E69" s="4">
        <v>12.95</v>
      </c>
      <c r="F69" s="3">
        <f t="shared" si="5"/>
        <v>0.995416348357525</v>
      </c>
      <c r="G69" s="4">
        <v>13.03</v>
      </c>
      <c r="H69" s="4">
        <v>13.07</v>
      </c>
      <c r="I69" s="4">
        <v>1834200</v>
      </c>
      <c r="J69" s="4">
        <v>25587839</v>
      </c>
      <c r="K69" s="4">
        <v>2942</v>
      </c>
      <c r="M69" s="1">
        <f t="shared" si="3"/>
        <v>-0.000766871165644112</v>
      </c>
    </row>
    <row r="70" spans="1:13">
      <c r="A70">
        <f t="shared" si="4"/>
        <v>69</v>
      </c>
      <c r="B70" s="3" t="s">
        <v>1265</v>
      </c>
      <c r="C70" s="4">
        <v>13.03</v>
      </c>
      <c r="D70" s="4">
        <v>13.13</v>
      </c>
      <c r="E70" s="4">
        <v>13.03</v>
      </c>
      <c r="F70" s="3">
        <f t="shared" si="5"/>
        <v>1.00076745970837</v>
      </c>
      <c r="G70" s="4">
        <v>13.04</v>
      </c>
      <c r="H70" s="4">
        <v>13.11</v>
      </c>
      <c r="I70" s="4">
        <v>1379100</v>
      </c>
      <c r="J70" s="4">
        <v>19323746</v>
      </c>
      <c r="K70" s="4">
        <v>2141</v>
      </c>
      <c r="M70" s="1">
        <f t="shared" si="3"/>
        <v>-0.00229533282325944</v>
      </c>
    </row>
    <row r="71" spans="1:13">
      <c r="A71">
        <f t="shared" si="4"/>
        <v>70</v>
      </c>
      <c r="B71" s="3" t="s">
        <v>1266</v>
      </c>
      <c r="C71" s="4">
        <v>13.04</v>
      </c>
      <c r="D71" s="4">
        <v>13.17</v>
      </c>
      <c r="E71" s="4">
        <v>12.9</v>
      </c>
      <c r="F71" s="3">
        <f t="shared" si="5"/>
        <v>1.00230061349693</v>
      </c>
      <c r="G71" s="4">
        <v>13.07</v>
      </c>
      <c r="H71" s="4">
        <v>13.09</v>
      </c>
      <c r="I71" s="4">
        <v>1460787</v>
      </c>
      <c r="J71" s="4">
        <v>20397401</v>
      </c>
      <c r="K71" s="4">
        <v>2464</v>
      </c>
      <c r="M71" s="1">
        <f t="shared" si="3"/>
        <v>-0.00532724505327242</v>
      </c>
    </row>
    <row r="72" spans="1:13">
      <c r="A72">
        <f t="shared" si="4"/>
        <v>71</v>
      </c>
      <c r="B72" s="3" t="s">
        <v>1267</v>
      </c>
      <c r="C72" s="4">
        <v>13.07</v>
      </c>
      <c r="D72" s="4">
        <v>13.15</v>
      </c>
      <c r="E72" s="4">
        <v>12.94</v>
      </c>
      <c r="F72" s="3">
        <f t="shared" si="5"/>
        <v>1.00535577658761</v>
      </c>
      <c r="G72" s="4">
        <v>13.14</v>
      </c>
      <c r="H72" s="4">
        <v>12.98</v>
      </c>
      <c r="I72" s="4">
        <v>1217668</v>
      </c>
      <c r="J72" s="4">
        <v>17035026</v>
      </c>
      <c r="K72" s="4">
        <v>2215</v>
      </c>
      <c r="M72" s="1">
        <f t="shared" si="3"/>
        <v>0.00921658986175133</v>
      </c>
    </row>
    <row r="73" spans="1:13">
      <c r="A73">
        <f t="shared" si="4"/>
        <v>72</v>
      </c>
      <c r="B73" s="3" t="s">
        <v>1268</v>
      </c>
      <c r="C73" s="4">
        <v>13.14</v>
      </c>
      <c r="D73" s="4">
        <v>13.09</v>
      </c>
      <c r="E73" s="4">
        <v>12.88</v>
      </c>
      <c r="F73" s="3">
        <f t="shared" si="5"/>
        <v>0.990867579908676</v>
      </c>
      <c r="G73" s="4">
        <v>13.02</v>
      </c>
      <c r="H73" s="4">
        <v>13.09</v>
      </c>
      <c r="I73" s="4">
        <v>918456</v>
      </c>
      <c r="J73" s="4">
        <v>12818413</v>
      </c>
      <c r="K73" s="4">
        <v>1444</v>
      </c>
      <c r="M73" s="1">
        <f t="shared" si="3"/>
        <v>-0.00382555470543233</v>
      </c>
    </row>
    <row r="74" spans="1:13">
      <c r="A74">
        <f t="shared" si="4"/>
        <v>73</v>
      </c>
      <c r="B74" s="3" t="s">
        <v>1269</v>
      </c>
      <c r="C74" s="4">
        <v>13.02</v>
      </c>
      <c r="D74" s="4">
        <v>13.16</v>
      </c>
      <c r="E74" s="4">
        <v>13.06</v>
      </c>
      <c r="F74" s="3">
        <f t="shared" si="5"/>
        <v>1.00384024577573</v>
      </c>
      <c r="G74" s="4">
        <v>13.07</v>
      </c>
      <c r="H74" s="4">
        <v>13.1</v>
      </c>
      <c r="I74" s="4">
        <v>931509</v>
      </c>
      <c r="J74" s="4">
        <v>13076584</v>
      </c>
      <c r="K74" s="4">
        <v>1565</v>
      </c>
      <c r="M74" s="1">
        <f t="shared" si="3"/>
        <v>-0.0120937263794407</v>
      </c>
    </row>
    <row r="75" spans="1:13">
      <c r="A75">
        <f t="shared" si="4"/>
        <v>74</v>
      </c>
      <c r="B75" s="3" t="s">
        <v>1270</v>
      </c>
      <c r="C75" s="4">
        <v>13.07</v>
      </c>
      <c r="D75" s="4">
        <v>13.3</v>
      </c>
      <c r="E75" s="4">
        <v>12.76</v>
      </c>
      <c r="F75" s="3">
        <f t="shared" si="5"/>
        <v>1.01224177505738</v>
      </c>
      <c r="G75" s="4">
        <v>13.23</v>
      </c>
      <c r="H75" s="4">
        <v>12.76</v>
      </c>
      <c r="I75" s="4">
        <v>2249658</v>
      </c>
      <c r="J75" s="4">
        <v>31595382</v>
      </c>
      <c r="K75" s="4">
        <v>3011</v>
      </c>
      <c r="M75" s="1">
        <f t="shared" si="3"/>
        <v>-0.0134228187919463</v>
      </c>
    </row>
    <row r="76" spans="1:13">
      <c r="A76">
        <f t="shared" si="4"/>
        <v>75</v>
      </c>
      <c r="B76" s="3" t="s">
        <v>1271</v>
      </c>
      <c r="C76" s="4">
        <v>13.23</v>
      </c>
      <c r="D76" s="4">
        <v>13.51</v>
      </c>
      <c r="E76" s="4">
        <v>13.12</v>
      </c>
      <c r="F76" s="3">
        <f t="shared" si="5"/>
        <v>1.01360544217687</v>
      </c>
      <c r="G76" s="4">
        <v>13.41</v>
      </c>
      <c r="H76" s="4">
        <v>13.23</v>
      </c>
      <c r="I76" s="4">
        <v>2294285</v>
      </c>
      <c r="J76" s="4">
        <v>32847736</v>
      </c>
      <c r="K76" s="4">
        <v>3826</v>
      </c>
      <c r="M76" s="1">
        <f t="shared" si="3"/>
        <v>-0.0310693641618497</v>
      </c>
    </row>
    <row r="77" spans="1:13">
      <c r="A77">
        <f t="shared" si="4"/>
        <v>76</v>
      </c>
      <c r="B77" s="3" t="s">
        <v>1272</v>
      </c>
      <c r="C77" s="4">
        <v>13.41</v>
      </c>
      <c r="D77" s="4">
        <v>13.88</v>
      </c>
      <c r="E77" s="4">
        <v>13.46</v>
      </c>
      <c r="F77" s="3">
        <f t="shared" si="5"/>
        <v>1.03206562266965</v>
      </c>
      <c r="G77" s="4">
        <v>13.84</v>
      </c>
      <c r="H77" s="4">
        <v>13.48</v>
      </c>
      <c r="I77" s="4">
        <v>3362277</v>
      </c>
      <c r="J77" s="4">
        <v>49655075</v>
      </c>
      <c r="K77" s="4">
        <v>4925</v>
      </c>
      <c r="M77" s="1">
        <f t="shared" si="3"/>
        <v>-0.0253521126760563</v>
      </c>
    </row>
    <row r="78" spans="1:13">
      <c r="A78">
        <f t="shared" si="4"/>
        <v>77</v>
      </c>
      <c r="B78" s="3" t="s">
        <v>1273</v>
      </c>
      <c r="C78" s="4">
        <v>13.84</v>
      </c>
      <c r="D78" s="4">
        <v>14.21</v>
      </c>
      <c r="E78" s="4">
        <v>13.79</v>
      </c>
      <c r="F78" s="3">
        <f t="shared" si="5"/>
        <v>1.02601156069364</v>
      </c>
      <c r="G78" s="4">
        <v>14.2</v>
      </c>
      <c r="H78" s="4">
        <v>13.89</v>
      </c>
      <c r="I78" s="4">
        <v>4593429</v>
      </c>
      <c r="J78" s="4">
        <v>69335824</v>
      </c>
      <c r="K78" s="4">
        <v>6084</v>
      </c>
      <c r="M78" s="1">
        <f t="shared" si="3"/>
        <v>0.0245310245310246</v>
      </c>
    </row>
    <row r="79" spans="1:13">
      <c r="A79">
        <f t="shared" si="4"/>
        <v>78</v>
      </c>
      <c r="B79" s="3" t="s">
        <v>1274</v>
      </c>
      <c r="C79" s="4">
        <v>14.2</v>
      </c>
      <c r="D79" s="4">
        <v>14.11</v>
      </c>
      <c r="E79" s="4">
        <v>13.74</v>
      </c>
      <c r="F79" s="3">
        <f t="shared" si="5"/>
        <v>0.976056338028169</v>
      </c>
      <c r="G79" s="4">
        <v>13.86</v>
      </c>
      <c r="H79" s="4">
        <v>14.02</v>
      </c>
      <c r="I79" s="4">
        <v>4639233</v>
      </c>
      <c r="J79" s="4">
        <v>68954635</v>
      </c>
      <c r="K79" s="4">
        <v>5538</v>
      </c>
      <c r="M79" s="1">
        <f t="shared" si="3"/>
        <v>-0.00645161290322582</v>
      </c>
    </row>
    <row r="80" spans="1:13">
      <c r="A80">
        <f t="shared" si="4"/>
        <v>79</v>
      </c>
      <c r="B80" s="3" t="s">
        <v>1275</v>
      </c>
      <c r="C80" s="4">
        <v>13.86</v>
      </c>
      <c r="D80" s="4">
        <v>14.01</v>
      </c>
      <c r="E80" s="4">
        <v>13.73</v>
      </c>
      <c r="F80" s="3">
        <f t="shared" si="5"/>
        <v>1.00649350649351</v>
      </c>
      <c r="G80" s="4">
        <v>13.95</v>
      </c>
      <c r="H80" s="4">
        <v>13.81</v>
      </c>
      <c r="I80" s="4">
        <v>2407117</v>
      </c>
      <c r="J80" s="4">
        <v>35784665</v>
      </c>
      <c r="K80" s="4">
        <v>3904</v>
      </c>
      <c r="M80" s="1">
        <f t="shared" si="3"/>
        <v>-0.00993612491128459</v>
      </c>
    </row>
    <row r="81" spans="1:13">
      <c r="A81">
        <f t="shared" si="4"/>
        <v>80</v>
      </c>
      <c r="B81" s="3" t="s">
        <v>1276</v>
      </c>
      <c r="C81" s="4">
        <v>13.95</v>
      </c>
      <c r="D81" s="4">
        <v>14.31</v>
      </c>
      <c r="E81" s="4">
        <v>13.88</v>
      </c>
      <c r="F81" s="3">
        <f t="shared" si="5"/>
        <v>1.01003584229391</v>
      </c>
      <c r="G81" s="4">
        <v>14.09</v>
      </c>
      <c r="H81" s="4">
        <v>13.99</v>
      </c>
      <c r="I81" s="4">
        <v>3264038</v>
      </c>
      <c r="J81" s="4">
        <v>49410133</v>
      </c>
      <c r="K81" s="4">
        <v>4181</v>
      </c>
      <c r="M81" s="1">
        <f t="shared" si="3"/>
        <v>-0.00494350282485878</v>
      </c>
    </row>
    <row r="82" spans="1:13">
      <c r="A82">
        <f t="shared" si="4"/>
        <v>81</v>
      </c>
      <c r="B82" s="3" t="s">
        <v>1277</v>
      </c>
      <c r="C82" s="4">
        <v>14.09</v>
      </c>
      <c r="D82" s="4">
        <v>14.43</v>
      </c>
      <c r="E82" s="4">
        <v>13.71</v>
      </c>
      <c r="F82" s="3">
        <f t="shared" si="5"/>
        <v>1.00496806245564</v>
      </c>
      <c r="G82" s="4">
        <v>14.16</v>
      </c>
      <c r="H82" s="4">
        <v>13.71</v>
      </c>
      <c r="I82" s="4">
        <v>5169406</v>
      </c>
      <c r="J82" s="4">
        <v>78570844</v>
      </c>
      <c r="K82" s="4">
        <v>7327</v>
      </c>
      <c r="M82" s="1">
        <f t="shared" si="3"/>
        <v>-0.00351864883884589</v>
      </c>
    </row>
    <row r="83" spans="1:13">
      <c r="A83">
        <f t="shared" si="4"/>
        <v>82</v>
      </c>
      <c r="B83" s="3" t="s">
        <v>1278</v>
      </c>
      <c r="C83" s="4">
        <v>14.16</v>
      </c>
      <c r="D83" s="4">
        <v>14.52</v>
      </c>
      <c r="E83" s="4">
        <v>14.12</v>
      </c>
      <c r="F83" s="3">
        <f t="shared" si="5"/>
        <v>1.00353107344633</v>
      </c>
      <c r="G83" s="4">
        <v>14.21</v>
      </c>
      <c r="H83" s="4">
        <v>14.21</v>
      </c>
      <c r="I83" s="4">
        <v>4136078</v>
      </c>
      <c r="J83" s="4">
        <v>63286713</v>
      </c>
      <c r="K83" s="4">
        <v>6208</v>
      </c>
      <c r="M83" s="1">
        <f t="shared" si="3"/>
        <v>0.00566171266808202</v>
      </c>
    </row>
    <row r="84" spans="1:13">
      <c r="A84">
        <f t="shared" si="4"/>
        <v>83</v>
      </c>
      <c r="B84" s="3" t="s">
        <v>1279</v>
      </c>
      <c r="C84" s="4">
        <v>14.21</v>
      </c>
      <c r="D84" s="4">
        <v>14.26</v>
      </c>
      <c r="E84" s="4">
        <v>14.09</v>
      </c>
      <c r="F84" s="3">
        <f t="shared" si="5"/>
        <v>0.994370161857847</v>
      </c>
      <c r="G84" s="4">
        <v>14.13</v>
      </c>
      <c r="H84" s="4">
        <v>14.25</v>
      </c>
      <c r="I84" s="4">
        <v>2382490</v>
      </c>
      <c r="J84" s="4">
        <v>36128034</v>
      </c>
      <c r="K84" s="4">
        <v>4522</v>
      </c>
      <c r="M84" s="1">
        <f t="shared" si="3"/>
        <v>0.0136298421807748</v>
      </c>
    </row>
    <row r="85" spans="1:13">
      <c r="A85">
        <f t="shared" si="4"/>
        <v>84</v>
      </c>
      <c r="B85" s="3" t="s">
        <v>1280</v>
      </c>
      <c r="C85" s="4">
        <v>14.13</v>
      </c>
      <c r="D85" s="4">
        <v>14.14</v>
      </c>
      <c r="E85" s="4">
        <v>13.92</v>
      </c>
      <c r="F85" s="3">
        <f t="shared" si="5"/>
        <v>0.986553432413305</v>
      </c>
      <c r="G85" s="4">
        <v>13.94</v>
      </c>
      <c r="H85" s="4">
        <v>14.09</v>
      </c>
      <c r="I85" s="4">
        <v>2473102</v>
      </c>
      <c r="J85" s="4">
        <v>37034619</v>
      </c>
      <c r="K85" s="4">
        <v>4588</v>
      </c>
      <c r="M85" s="1">
        <f t="shared" si="3"/>
        <v>-0.000716845878136141</v>
      </c>
    </row>
    <row r="86" spans="1:13">
      <c r="A86">
        <f t="shared" si="4"/>
        <v>85</v>
      </c>
      <c r="B86" s="3" t="s">
        <v>1281</v>
      </c>
      <c r="C86" s="4">
        <v>13.94</v>
      </c>
      <c r="D86" s="4">
        <v>14.18</v>
      </c>
      <c r="E86" s="4">
        <v>13.82</v>
      </c>
      <c r="F86" s="3">
        <f t="shared" si="5"/>
        <v>1.00071736011478</v>
      </c>
      <c r="G86" s="4">
        <v>13.95</v>
      </c>
      <c r="H86" s="4">
        <v>14</v>
      </c>
      <c r="I86" s="4">
        <v>3092453</v>
      </c>
      <c r="J86" s="4">
        <v>46543704</v>
      </c>
      <c r="K86" s="4">
        <v>6159</v>
      </c>
      <c r="M86" s="1">
        <f t="shared" si="3"/>
        <v>-0.00711743772242002</v>
      </c>
    </row>
    <row r="87" spans="1:13">
      <c r="A87">
        <f t="shared" si="4"/>
        <v>86</v>
      </c>
      <c r="B87" s="3" t="s">
        <v>1282</v>
      </c>
      <c r="C87" s="4">
        <v>13.95</v>
      </c>
      <c r="D87" s="4">
        <v>14.15</v>
      </c>
      <c r="E87" s="4">
        <v>13.92</v>
      </c>
      <c r="F87" s="3">
        <f t="shared" si="5"/>
        <v>1.00716845878136</v>
      </c>
      <c r="G87" s="4">
        <v>14.05</v>
      </c>
      <c r="H87" s="4">
        <v>13.98</v>
      </c>
      <c r="I87" s="4">
        <v>3170328</v>
      </c>
      <c r="J87" s="4">
        <v>47676397</v>
      </c>
      <c r="K87" s="4">
        <v>4676</v>
      </c>
      <c r="M87" s="1">
        <f t="shared" si="3"/>
        <v>0.00861450107681261</v>
      </c>
    </row>
    <row r="88" spans="1:13">
      <c r="A88">
        <f t="shared" si="4"/>
        <v>87</v>
      </c>
      <c r="B88" s="3" t="s">
        <v>1283</v>
      </c>
      <c r="C88" s="4">
        <v>14.05</v>
      </c>
      <c r="D88" s="4">
        <v>14.07</v>
      </c>
      <c r="E88" s="4">
        <v>13.89</v>
      </c>
      <c r="F88" s="3">
        <f t="shared" si="5"/>
        <v>0.991459074733096</v>
      </c>
      <c r="G88" s="4">
        <v>13.93</v>
      </c>
      <c r="H88" s="4">
        <v>14</v>
      </c>
      <c r="I88" s="4">
        <v>2251300</v>
      </c>
      <c r="J88" s="4">
        <v>33640999</v>
      </c>
      <c r="K88" s="4">
        <v>4076</v>
      </c>
      <c r="M88" s="1">
        <f t="shared" si="3"/>
        <v>-0.000717360114777632</v>
      </c>
    </row>
    <row r="89" spans="1:13">
      <c r="A89">
        <f t="shared" si="4"/>
        <v>88</v>
      </c>
      <c r="B89" s="3" t="s">
        <v>1284</v>
      </c>
      <c r="C89" s="4">
        <v>13.93</v>
      </c>
      <c r="D89" s="4">
        <v>14</v>
      </c>
      <c r="E89" s="4">
        <v>13.81</v>
      </c>
      <c r="F89" s="3">
        <f t="shared" si="5"/>
        <v>1.00071787508973</v>
      </c>
      <c r="G89" s="4">
        <v>13.94</v>
      </c>
      <c r="H89" s="4">
        <v>14</v>
      </c>
      <c r="I89" s="4">
        <v>2883914</v>
      </c>
      <c r="J89" s="4">
        <v>42928443</v>
      </c>
      <c r="K89" s="4">
        <v>4784</v>
      </c>
      <c r="M89" s="1">
        <f t="shared" si="3"/>
        <v>-0.00994318181818188</v>
      </c>
    </row>
    <row r="90" spans="1:13">
      <c r="A90">
        <f t="shared" si="4"/>
        <v>89</v>
      </c>
      <c r="B90" s="3" t="s">
        <v>1285</v>
      </c>
      <c r="C90" s="4">
        <v>13.94</v>
      </c>
      <c r="D90" s="4">
        <v>14.17</v>
      </c>
      <c r="E90" s="4">
        <v>13.96</v>
      </c>
      <c r="F90" s="3">
        <f t="shared" si="5"/>
        <v>1.01004304160689</v>
      </c>
      <c r="G90" s="4">
        <v>14.08</v>
      </c>
      <c r="H90" s="4">
        <v>13.96</v>
      </c>
      <c r="I90" s="4">
        <v>3741238</v>
      </c>
      <c r="J90" s="4">
        <v>56476922</v>
      </c>
      <c r="K90" s="4">
        <v>5019</v>
      </c>
      <c r="M90" s="1">
        <f t="shared" si="3"/>
        <v>-0.0146955913226031</v>
      </c>
    </row>
    <row r="91" spans="1:13">
      <c r="A91">
        <f t="shared" si="4"/>
        <v>90</v>
      </c>
      <c r="B91" s="3" t="s">
        <v>1286</v>
      </c>
      <c r="C91" s="4">
        <v>14.08</v>
      </c>
      <c r="D91" s="4">
        <v>14.3</v>
      </c>
      <c r="E91" s="4">
        <v>14.05</v>
      </c>
      <c r="F91" s="3">
        <f t="shared" si="5"/>
        <v>1.01491477272727</v>
      </c>
      <c r="G91" s="4">
        <v>14.29</v>
      </c>
      <c r="H91" s="4">
        <v>14.15</v>
      </c>
      <c r="I91" s="4">
        <v>3484436</v>
      </c>
      <c r="J91" s="4">
        <v>52944708</v>
      </c>
      <c r="K91" s="4">
        <v>4415</v>
      </c>
      <c r="M91" s="1">
        <f t="shared" si="3"/>
        <v>-0.000699300699300798</v>
      </c>
    </row>
    <row r="92" spans="1:13">
      <c r="A92">
        <f t="shared" si="4"/>
        <v>91</v>
      </c>
      <c r="B92" s="3" t="s">
        <v>1287</v>
      </c>
      <c r="C92" s="4">
        <v>14.29</v>
      </c>
      <c r="D92" s="4">
        <v>14.45</v>
      </c>
      <c r="E92" s="4">
        <v>14.17</v>
      </c>
      <c r="F92" s="3">
        <f t="shared" si="5"/>
        <v>1.00069979006298</v>
      </c>
      <c r="G92" s="4">
        <v>14.3</v>
      </c>
      <c r="H92" s="4">
        <v>14.45</v>
      </c>
      <c r="I92" s="4">
        <v>3535756</v>
      </c>
      <c r="J92" s="4">
        <v>53938377</v>
      </c>
      <c r="K92" s="4">
        <v>5230</v>
      </c>
      <c r="M92" s="1">
        <f t="shared" si="3"/>
        <v>-0.00348432055749126</v>
      </c>
    </row>
    <row r="93" spans="1:13">
      <c r="A93">
        <f t="shared" si="4"/>
        <v>92</v>
      </c>
      <c r="B93" s="3" t="s">
        <v>1288</v>
      </c>
      <c r="C93" s="4">
        <v>14.3</v>
      </c>
      <c r="D93" s="4">
        <v>14.4</v>
      </c>
      <c r="E93" s="4">
        <v>14.22</v>
      </c>
      <c r="F93" s="3">
        <f t="shared" si="5"/>
        <v>1.0034965034965</v>
      </c>
      <c r="G93" s="4">
        <v>14.35</v>
      </c>
      <c r="H93" s="4">
        <v>14.29</v>
      </c>
      <c r="I93" s="4">
        <v>3595364</v>
      </c>
      <c r="J93" s="4">
        <v>55198601</v>
      </c>
      <c r="K93" s="4">
        <v>3791</v>
      </c>
      <c r="M93" s="1">
        <f t="shared" si="3"/>
        <v>-0.00416377515614164</v>
      </c>
    </row>
    <row r="94" spans="1:13">
      <c r="A94">
        <f t="shared" si="4"/>
        <v>93</v>
      </c>
      <c r="B94" s="3" t="s">
        <v>1289</v>
      </c>
      <c r="C94" s="4">
        <v>14.35</v>
      </c>
      <c r="D94" s="4">
        <v>14.49</v>
      </c>
      <c r="E94" s="4">
        <v>14.27</v>
      </c>
      <c r="F94" s="3">
        <f t="shared" si="5"/>
        <v>1.00418118466899</v>
      </c>
      <c r="G94" s="4">
        <v>14.41</v>
      </c>
      <c r="H94" s="4">
        <v>14.39</v>
      </c>
      <c r="I94" s="4">
        <v>3037304</v>
      </c>
      <c r="J94" s="4">
        <v>46794839</v>
      </c>
      <c r="K94" s="4">
        <v>4485</v>
      </c>
      <c r="M94" s="1">
        <f t="shared" si="3"/>
        <v>0.011938202247191</v>
      </c>
    </row>
    <row r="95" spans="1:13">
      <c r="A95">
        <f t="shared" si="4"/>
        <v>94</v>
      </c>
      <c r="B95" s="3" t="s">
        <v>1290</v>
      </c>
      <c r="C95" s="4">
        <v>14.41</v>
      </c>
      <c r="D95" s="4">
        <v>14.39</v>
      </c>
      <c r="E95" s="4">
        <v>14.21</v>
      </c>
      <c r="F95" s="3">
        <f t="shared" si="5"/>
        <v>0.988202637057599</v>
      </c>
      <c r="G95" s="4">
        <v>14.24</v>
      </c>
      <c r="H95" s="4">
        <v>14.35</v>
      </c>
      <c r="I95" s="4">
        <v>2434981</v>
      </c>
      <c r="J95" s="4">
        <v>37203539</v>
      </c>
      <c r="K95" s="4">
        <v>3564</v>
      </c>
      <c r="M95" s="1">
        <f t="shared" si="3"/>
        <v>0.0049400141143261</v>
      </c>
    </row>
    <row r="96" spans="1:13">
      <c r="A96">
        <f t="shared" si="4"/>
        <v>95</v>
      </c>
      <c r="B96" s="3" t="s">
        <v>1291</v>
      </c>
      <c r="C96" s="4">
        <v>14.24</v>
      </c>
      <c r="D96" s="4">
        <v>14.3</v>
      </c>
      <c r="E96" s="4">
        <v>14.13</v>
      </c>
      <c r="F96" s="3">
        <f t="shared" si="5"/>
        <v>0.995084269662921</v>
      </c>
      <c r="G96" s="4">
        <v>14.17</v>
      </c>
      <c r="H96" s="4">
        <v>14.24</v>
      </c>
      <c r="I96" s="4">
        <v>2016026</v>
      </c>
      <c r="J96" s="4">
        <v>30721208</v>
      </c>
      <c r="K96" s="4">
        <v>2703</v>
      </c>
      <c r="M96" s="1">
        <f t="shared" si="3"/>
        <v>0.0231046931407943</v>
      </c>
    </row>
    <row r="97" spans="1:13">
      <c r="A97">
        <f t="shared" si="4"/>
        <v>96</v>
      </c>
      <c r="B97" s="3" t="s">
        <v>1292</v>
      </c>
      <c r="C97" s="4">
        <v>14.17</v>
      </c>
      <c r="D97" s="4">
        <v>14.21</v>
      </c>
      <c r="E97" s="4">
        <v>13.81</v>
      </c>
      <c r="F97" s="3">
        <f t="shared" si="5"/>
        <v>0.97741707833451</v>
      </c>
      <c r="G97" s="4">
        <v>13.85</v>
      </c>
      <c r="H97" s="4">
        <v>14.17</v>
      </c>
      <c r="I97" s="4">
        <v>3031141</v>
      </c>
      <c r="J97" s="4">
        <v>45368020</v>
      </c>
      <c r="K97" s="4">
        <v>4372</v>
      </c>
      <c r="M97" s="1">
        <f t="shared" si="3"/>
        <v>-0.00502873563218398</v>
      </c>
    </row>
    <row r="98" spans="1:13">
      <c r="A98">
        <f t="shared" si="4"/>
        <v>97</v>
      </c>
      <c r="B98" s="3" t="s">
        <v>1293</v>
      </c>
      <c r="C98" s="4">
        <v>13.85</v>
      </c>
      <c r="D98" s="4">
        <v>14.01</v>
      </c>
      <c r="E98" s="4">
        <v>13.86</v>
      </c>
      <c r="F98" s="3">
        <f t="shared" si="5"/>
        <v>1.00505415162455</v>
      </c>
      <c r="G98" s="4">
        <v>13.92</v>
      </c>
      <c r="H98" s="4">
        <v>13.94</v>
      </c>
      <c r="I98" s="4">
        <v>1787493</v>
      </c>
      <c r="J98" s="4">
        <v>26644898</v>
      </c>
      <c r="K98" s="4">
        <v>2988</v>
      </c>
      <c r="M98" s="1">
        <f t="shared" si="3"/>
        <v>-0.0106609808102346</v>
      </c>
    </row>
    <row r="99" spans="1:13">
      <c r="A99">
        <f t="shared" si="4"/>
        <v>98</v>
      </c>
      <c r="B99" s="3" t="s">
        <v>1294</v>
      </c>
      <c r="C99" s="4">
        <v>13.92</v>
      </c>
      <c r="D99" s="4">
        <v>14.19</v>
      </c>
      <c r="E99" s="4">
        <v>13.86</v>
      </c>
      <c r="F99" s="3">
        <f t="shared" si="5"/>
        <v>1.01077586206897</v>
      </c>
      <c r="G99" s="4">
        <v>14.07</v>
      </c>
      <c r="H99" s="4">
        <v>13.93</v>
      </c>
      <c r="I99" s="4">
        <v>1911819</v>
      </c>
      <c r="J99" s="4">
        <v>28652367</v>
      </c>
      <c r="K99" s="4">
        <v>3278</v>
      </c>
      <c r="M99" s="1">
        <f t="shared" si="3"/>
        <v>-0.00141944641589775</v>
      </c>
    </row>
    <row r="100" spans="1:13">
      <c r="A100">
        <f t="shared" si="4"/>
        <v>99</v>
      </c>
      <c r="B100" s="3" t="s">
        <v>1295</v>
      </c>
      <c r="C100" s="4">
        <v>14.07</v>
      </c>
      <c r="D100" s="4">
        <v>14.17</v>
      </c>
      <c r="E100" s="4">
        <v>14.02</v>
      </c>
      <c r="F100" s="3">
        <f t="shared" si="5"/>
        <v>1.00142146410803</v>
      </c>
      <c r="G100" s="4">
        <v>14.09</v>
      </c>
      <c r="H100" s="4">
        <v>14.05</v>
      </c>
      <c r="I100" s="4">
        <v>1712723</v>
      </c>
      <c r="J100" s="4">
        <v>25843890</v>
      </c>
      <c r="K100" s="4">
        <v>2960</v>
      </c>
      <c r="M100" s="1">
        <f t="shared" si="3"/>
        <v>0.0136690647482014</v>
      </c>
    </row>
    <row r="101" spans="1:13">
      <c r="A101">
        <f t="shared" si="4"/>
        <v>100</v>
      </c>
      <c r="B101" s="3" t="s">
        <v>1296</v>
      </c>
      <c r="C101" s="4">
        <v>14.09</v>
      </c>
      <c r="D101" s="4">
        <v>14.07</v>
      </c>
      <c r="E101" s="4">
        <v>13.82</v>
      </c>
      <c r="F101" s="3">
        <f t="shared" si="5"/>
        <v>0.986515259048971</v>
      </c>
      <c r="G101" s="4">
        <v>13.9</v>
      </c>
      <c r="H101" s="4">
        <v>14.07</v>
      </c>
      <c r="I101" s="4">
        <v>1650164</v>
      </c>
      <c r="J101" s="4">
        <v>24559769</v>
      </c>
      <c r="K101" s="4">
        <v>2890</v>
      </c>
      <c r="M101" s="1">
        <f t="shared" si="3"/>
        <v>0.00288600288600294</v>
      </c>
    </row>
    <row r="102" spans="1:13">
      <c r="A102">
        <f t="shared" si="4"/>
        <v>101</v>
      </c>
      <c r="B102" s="3" t="s">
        <v>1297</v>
      </c>
      <c r="C102" s="4">
        <v>13.9</v>
      </c>
      <c r="D102" s="4">
        <v>14.04</v>
      </c>
      <c r="E102" s="4">
        <v>13.84</v>
      </c>
      <c r="F102" s="3">
        <f t="shared" si="5"/>
        <v>0.997122302158273</v>
      </c>
      <c r="G102" s="4">
        <v>13.86</v>
      </c>
      <c r="H102" s="4">
        <v>13.95</v>
      </c>
      <c r="I102" s="4">
        <v>1868963</v>
      </c>
      <c r="J102" s="4">
        <v>27925958</v>
      </c>
      <c r="K102" s="4">
        <v>3366</v>
      </c>
      <c r="M102" s="1">
        <f t="shared" si="3"/>
        <v>0.0183688464364438</v>
      </c>
    </row>
    <row r="103" spans="1:13">
      <c r="A103">
        <f t="shared" si="4"/>
        <v>102</v>
      </c>
      <c r="B103" s="3" t="s">
        <v>1298</v>
      </c>
      <c r="C103" s="4">
        <v>13.86</v>
      </c>
      <c r="D103" s="4">
        <v>13.84</v>
      </c>
      <c r="E103" s="4">
        <v>13.58</v>
      </c>
      <c r="F103" s="3">
        <f t="shared" si="5"/>
        <v>0.981962481962482</v>
      </c>
      <c r="G103" s="4">
        <v>13.61</v>
      </c>
      <c r="H103" s="4">
        <v>13.74</v>
      </c>
      <c r="I103" s="4">
        <v>2182986</v>
      </c>
      <c r="J103" s="4">
        <v>32028094</v>
      </c>
      <c r="K103" s="4">
        <v>3554</v>
      </c>
      <c r="M103" s="1">
        <f t="shared" si="3"/>
        <v>0.00964391691394662</v>
      </c>
    </row>
    <row r="104" spans="1:13">
      <c r="A104">
        <f t="shared" si="4"/>
        <v>103</v>
      </c>
      <c r="B104" s="3" t="s">
        <v>1299</v>
      </c>
      <c r="C104" s="4">
        <v>13.61</v>
      </c>
      <c r="D104" s="4">
        <v>13.63</v>
      </c>
      <c r="E104" s="4">
        <v>13.24</v>
      </c>
      <c r="F104" s="3">
        <f t="shared" si="5"/>
        <v>0.990448199853049</v>
      </c>
      <c r="G104" s="4">
        <v>13.48</v>
      </c>
      <c r="H104" s="4">
        <v>13.59</v>
      </c>
      <c r="I104" s="4">
        <v>3596988</v>
      </c>
      <c r="J104" s="4">
        <v>51557601</v>
      </c>
      <c r="K104" s="4">
        <v>4909</v>
      </c>
      <c r="M104" s="1">
        <f t="shared" si="3"/>
        <v>-0.00955180014695067</v>
      </c>
    </row>
    <row r="105" spans="1:13">
      <c r="A105">
        <f t="shared" si="4"/>
        <v>104</v>
      </c>
      <c r="B105" s="3" t="s">
        <v>1300</v>
      </c>
      <c r="C105" s="4">
        <v>13.48</v>
      </c>
      <c r="D105" s="4">
        <v>13.67</v>
      </c>
      <c r="E105" s="4">
        <v>13.26</v>
      </c>
      <c r="F105" s="3">
        <f t="shared" si="5"/>
        <v>1.00964391691395</v>
      </c>
      <c r="G105" s="4">
        <v>13.61</v>
      </c>
      <c r="H105" s="4">
        <v>13.35</v>
      </c>
      <c r="I105" s="4">
        <v>2278353</v>
      </c>
      <c r="J105" s="4">
        <v>32838072</v>
      </c>
      <c r="K105" s="4">
        <v>4227</v>
      </c>
      <c r="M105" s="1">
        <f t="shared" si="3"/>
        <v>0.00964391691394662</v>
      </c>
    </row>
    <row r="106" spans="1:13">
      <c r="A106">
        <f t="shared" si="4"/>
        <v>105</v>
      </c>
      <c r="B106" s="3" t="s">
        <v>1301</v>
      </c>
      <c r="C106" s="4">
        <v>13.61</v>
      </c>
      <c r="D106" s="4">
        <v>13.61</v>
      </c>
      <c r="E106" s="4">
        <v>13.4</v>
      </c>
      <c r="F106" s="3">
        <f t="shared" si="5"/>
        <v>0.990448199853049</v>
      </c>
      <c r="G106" s="4">
        <v>13.48</v>
      </c>
      <c r="H106" s="4">
        <v>13.47</v>
      </c>
      <c r="I106" s="4">
        <v>1479200</v>
      </c>
      <c r="J106" s="4">
        <v>21388629</v>
      </c>
      <c r="K106" s="4">
        <v>2934</v>
      </c>
      <c r="M106" s="1">
        <f t="shared" si="3"/>
        <v>-0.00663227708179803</v>
      </c>
    </row>
    <row r="107" spans="1:13">
      <c r="A107">
        <f t="shared" si="4"/>
        <v>106</v>
      </c>
      <c r="B107" s="3" t="s">
        <v>1302</v>
      </c>
      <c r="C107" s="4">
        <v>13.48</v>
      </c>
      <c r="D107" s="4">
        <v>13.87</v>
      </c>
      <c r="E107" s="4">
        <v>13.48</v>
      </c>
      <c r="F107" s="3">
        <f t="shared" si="5"/>
        <v>1.0066765578635</v>
      </c>
      <c r="G107" s="4">
        <v>13.57</v>
      </c>
      <c r="H107" s="4">
        <v>13.5</v>
      </c>
      <c r="I107" s="4">
        <v>1350240</v>
      </c>
      <c r="J107" s="4">
        <v>19729637</v>
      </c>
      <c r="K107" s="4">
        <v>2115</v>
      </c>
      <c r="M107" s="1">
        <f t="shared" si="3"/>
        <v>-0.00586080586080584</v>
      </c>
    </row>
    <row r="108" spans="1:13">
      <c r="A108">
        <f t="shared" si="4"/>
        <v>107</v>
      </c>
      <c r="B108" s="3" t="s">
        <v>1303</v>
      </c>
      <c r="C108" s="4">
        <v>13.57</v>
      </c>
      <c r="D108" s="4">
        <v>13.7</v>
      </c>
      <c r="E108" s="4">
        <v>13.35</v>
      </c>
      <c r="F108" s="3">
        <f t="shared" si="5"/>
        <v>1.00589535740604</v>
      </c>
      <c r="G108" s="4">
        <v>13.65</v>
      </c>
      <c r="H108" s="4">
        <v>13.53</v>
      </c>
      <c r="I108" s="4">
        <v>1265600</v>
      </c>
      <c r="J108" s="4">
        <v>18325878</v>
      </c>
      <c r="K108" s="4">
        <v>2092</v>
      </c>
      <c r="M108" s="1">
        <f t="shared" si="3"/>
        <v>-0.00727272727272721</v>
      </c>
    </row>
    <row r="109" spans="1:13">
      <c r="A109">
        <f t="shared" si="4"/>
        <v>108</v>
      </c>
      <c r="B109" s="3" t="s">
        <v>1304</v>
      </c>
      <c r="C109" s="4">
        <v>13.65</v>
      </c>
      <c r="D109" s="4">
        <v>13.79</v>
      </c>
      <c r="E109" s="4">
        <v>13.53</v>
      </c>
      <c r="F109" s="3">
        <f t="shared" si="5"/>
        <v>1.00732600732601</v>
      </c>
      <c r="G109" s="4">
        <v>13.75</v>
      </c>
      <c r="H109" s="4">
        <v>13.53</v>
      </c>
      <c r="I109" s="4">
        <v>1226900</v>
      </c>
      <c r="J109" s="4">
        <v>17973289</v>
      </c>
      <c r="K109" s="4">
        <v>2207</v>
      </c>
      <c r="M109" s="1">
        <f t="shared" si="3"/>
        <v>0.00364963503649651</v>
      </c>
    </row>
    <row r="110" spans="1:13">
      <c r="A110">
        <f t="shared" si="4"/>
        <v>109</v>
      </c>
      <c r="B110" s="3" t="s">
        <v>1305</v>
      </c>
      <c r="C110" s="4">
        <v>13.75</v>
      </c>
      <c r="D110" s="4">
        <v>13.84</v>
      </c>
      <c r="E110" s="4">
        <v>13.52</v>
      </c>
      <c r="F110" s="3">
        <f t="shared" si="5"/>
        <v>0.996363636363636</v>
      </c>
      <c r="G110" s="4">
        <v>13.7</v>
      </c>
      <c r="H110" s="4">
        <v>13.84</v>
      </c>
      <c r="I110" s="4">
        <v>2196180</v>
      </c>
      <c r="J110" s="4">
        <v>32091989</v>
      </c>
      <c r="K110" s="4">
        <v>2812</v>
      </c>
      <c r="M110" s="1">
        <f t="shared" si="3"/>
        <v>-0.0065264684554025</v>
      </c>
    </row>
    <row r="111" spans="1:13">
      <c r="A111">
        <f t="shared" si="4"/>
        <v>110</v>
      </c>
      <c r="B111" s="3" t="s">
        <v>1306</v>
      </c>
      <c r="C111" s="4">
        <v>13.7</v>
      </c>
      <c r="D111" s="4">
        <v>13.85</v>
      </c>
      <c r="E111" s="4">
        <v>13.71</v>
      </c>
      <c r="F111" s="3">
        <f t="shared" si="5"/>
        <v>1.00656934306569</v>
      </c>
      <c r="G111" s="4">
        <v>13.79</v>
      </c>
      <c r="H111" s="4">
        <v>13.77</v>
      </c>
      <c r="I111" s="4">
        <v>1585023</v>
      </c>
      <c r="J111" s="4">
        <v>23444947</v>
      </c>
      <c r="K111" s="4">
        <v>2203</v>
      </c>
      <c r="M111" s="1">
        <f t="shared" si="3"/>
        <v>0.00290909090909075</v>
      </c>
    </row>
    <row r="112" spans="1:13">
      <c r="A112">
        <f t="shared" si="4"/>
        <v>111</v>
      </c>
      <c r="B112" s="3" t="s">
        <v>1307</v>
      </c>
      <c r="C112" s="4">
        <v>13.79</v>
      </c>
      <c r="D112" s="4">
        <v>13.95</v>
      </c>
      <c r="E112" s="4">
        <v>13.65</v>
      </c>
      <c r="F112" s="3">
        <f t="shared" si="5"/>
        <v>0.997099347353155</v>
      </c>
      <c r="G112" s="4">
        <v>13.75</v>
      </c>
      <c r="H112" s="4">
        <v>13.65</v>
      </c>
      <c r="I112" s="4">
        <v>1785142</v>
      </c>
      <c r="J112" s="4">
        <v>26420929</v>
      </c>
      <c r="K112" s="4">
        <v>2075</v>
      </c>
      <c r="M112" s="1">
        <f t="shared" si="3"/>
        <v>-0.00578452639190163</v>
      </c>
    </row>
    <row r="113" spans="1:13">
      <c r="A113">
        <f t="shared" si="4"/>
        <v>112</v>
      </c>
      <c r="B113" s="3" t="s">
        <v>1308</v>
      </c>
      <c r="C113" s="4">
        <v>13.75</v>
      </c>
      <c r="D113" s="4">
        <v>13.87</v>
      </c>
      <c r="E113" s="4">
        <v>13.75</v>
      </c>
      <c r="F113" s="3">
        <f t="shared" si="5"/>
        <v>1.00581818181818</v>
      </c>
      <c r="G113" s="4">
        <v>13.83</v>
      </c>
      <c r="H113" s="4">
        <v>13.75</v>
      </c>
      <c r="I113" s="4">
        <v>1423244</v>
      </c>
      <c r="J113" s="4">
        <v>21062130</v>
      </c>
      <c r="K113" s="4">
        <v>1994</v>
      </c>
      <c r="M113" s="1">
        <f t="shared" si="3"/>
        <v>-0.00144404332129966</v>
      </c>
    </row>
    <row r="114" spans="1:13">
      <c r="A114">
        <f t="shared" si="4"/>
        <v>113</v>
      </c>
      <c r="B114" s="3" t="s">
        <v>1309</v>
      </c>
      <c r="C114" s="4">
        <v>13.83</v>
      </c>
      <c r="D114" s="4">
        <v>13.9</v>
      </c>
      <c r="E114" s="4">
        <v>13.63</v>
      </c>
      <c r="F114" s="3">
        <f t="shared" si="5"/>
        <v>1.00144613159798</v>
      </c>
      <c r="G114" s="4">
        <v>13.85</v>
      </c>
      <c r="H114" s="4">
        <v>13.83</v>
      </c>
      <c r="I114" s="4">
        <v>1940981</v>
      </c>
      <c r="J114" s="4">
        <v>28699144</v>
      </c>
      <c r="K114" s="4">
        <v>3403</v>
      </c>
      <c r="M114" s="1">
        <f t="shared" si="3"/>
        <v>0.00654069767441867</v>
      </c>
    </row>
    <row r="115" spans="1:13">
      <c r="A115">
        <f t="shared" si="4"/>
        <v>114</v>
      </c>
      <c r="B115" s="3" t="s">
        <v>1310</v>
      </c>
      <c r="C115" s="4">
        <v>13.85</v>
      </c>
      <c r="D115" s="4">
        <v>13.92</v>
      </c>
      <c r="E115" s="4">
        <v>13.72</v>
      </c>
      <c r="F115" s="3">
        <f t="shared" si="5"/>
        <v>0.993501805054152</v>
      </c>
      <c r="G115" s="4">
        <v>13.76</v>
      </c>
      <c r="H115" s="4">
        <v>13.83</v>
      </c>
      <c r="I115" s="4">
        <v>1841300</v>
      </c>
      <c r="J115" s="4">
        <v>27277709</v>
      </c>
      <c r="K115" s="4">
        <v>2706</v>
      </c>
      <c r="M115" s="1">
        <f t="shared" si="3"/>
        <v>0.00805860805860803</v>
      </c>
    </row>
    <row r="116" spans="1:13">
      <c r="A116">
        <f t="shared" si="4"/>
        <v>115</v>
      </c>
      <c r="B116" s="3" t="s">
        <v>1311</v>
      </c>
      <c r="C116" s="4">
        <v>13.76</v>
      </c>
      <c r="D116" s="4">
        <v>13.72</v>
      </c>
      <c r="E116" s="4">
        <v>13.47</v>
      </c>
      <c r="F116" s="3">
        <f t="shared" si="5"/>
        <v>0.992005813953488</v>
      </c>
      <c r="G116" s="4">
        <v>13.65</v>
      </c>
      <c r="H116" s="4">
        <v>13.72</v>
      </c>
      <c r="I116" s="4">
        <v>1572013</v>
      </c>
      <c r="J116" s="4">
        <v>22850970</v>
      </c>
      <c r="K116" s="4">
        <v>2257</v>
      </c>
      <c r="M116" s="1">
        <f t="shared" si="3"/>
        <v>-0.025695931477516</v>
      </c>
    </row>
    <row r="117" spans="1:13">
      <c r="A117">
        <f t="shared" si="4"/>
        <v>116</v>
      </c>
      <c r="B117" s="3" t="s">
        <v>1312</v>
      </c>
      <c r="C117" s="4">
        <v>13.65</v>
      </c>
      <c r="D117" s="4">
        <v>14.12</v>
      </c>
      <c r="E117" s="4">
        <v>13.63</v>
      </c>
      <c r="F117" s="3">
        <f t="shared" si="5"/>
        <v>1.02637362637363</v>
      </c>
      <c r="G117" s="4">
        <v>14.01</v>
      </c>
      <c r="H117" s="4">
        <v>13.69</v>
      </c>
      <c r="I117" s="4">
        <v>2971350</v>
      </c>
      <c r="J117" s="4">
        <v>44339526</v>
      </c>
      <c r="K117" s="4">
        <v>3630</v>
      </c>
      <c r="M117" s="1">
        <f t="shared" si="3"/>
        <v>-0.0126849894291755</v>
      </c>
    </row>
    <row r="118" spans="1:13">
      <c r="A118">
        <f t="shared" si="4"/>
        <v>117</v>
      </c>
      <c r="B118" s="3" t="s">
        <v>1313</v>
      </c>
      <c r="C118" s="4">
        <v>14.01</v>
      </c>
      <c r="D118" s="4">
        <v>14.26</v>
      </c>
      <c r="E118" s="4">
        <v>13.91</v>
      </c>
      <c r="F118" s="3">
        <f t="shared" si="5"/>
        <v>1.01284796573876</v>
      </c>
      <c r="G118" s="4">
        <v>14.19</v>
      </c>
      <c r="H118" s="4">
        <v>14.01</v>
      </c>
      <c r="I118" s="4">
        <v>3074686</v>
      </c>
      <c r="J118" s="4">
        <v>46564516</v>
      </c>
      <c r="K118" s="4">
        <v>4714</v>
      </c>
      <c r="M118" s="1">
        <f t="shared" si="3"/>
        <v>0.0150214592274678</v>
      </c>
    </row>
    <row r="119" spans="1:13">
      <c r="A119">
        <f t="shared" si="4"/>
        <v>118</v>
      </c>
      <c r="B119" s="3" t="s">
        <v>1314</v>
      </c>
      <c r="C119" s="4">
        <v>14.19</v>
      </c>
      <c r="D119" s="4">
        <v>14.18</v>
      </c>
      <c r="E119" s="4">
        <v>13.93</v>
      </c>
      <c r="F119" s="3">
        <f t="shared" si="5"/>
        <v>0.985200845665962</v>
      </c>
      <c r="G119" s="4">
        <v>13.98</v>
      </c>
      <c r="H119" s="4">
        <v>14.17</v>
      </c>
      <c r="I119" s="4">
        <v>1839000</v>
      </c>
      <c r="J119" s="4">
        <v>27603835</v>
      </c>
      <c r="K119" s="4">
        <v>3361</v>
      </c>
      <c r="M119" s="1">
        <f t="shared" si="3"/>
        <v>-0.00427350427350415</v>
      </c>
    </row>
    <row r="120" spans="1:13">
      <c r="A120">
        <f t="shared" si="4"/>
        <v>119</v>
      </c>
      <c r="B120" s="3" t="s">
        <v>1315</v>
      </c>
      <c r="C120" s="4">
        <v>13.98</v>
      </c>
      <c r="D120" s="4">
        <v>14.09</v>
      </c>
      <c r="E120" s="4">
        <v>13.88</v>
      </c>
      <c r="F120" s="3">
        <f t="shared" si="5"/>
        <v>1.00429184549356</v>
      </c>
      <c r="G120" s="4">
        <v>14.04</v>
      </c>
      <c r="H120" s="4">
        <v>13.94</v>
      </c>
      <c r="I120" s="4">
        <v>1815597</v>
      </c>
      <c r="J120" s="4">
        <v>27173914</v>
      </c>
      <c r="K120" s="4">
        <v>3707</v>
      </c>
      <c r="M120" s="1">
        <f t="shared" si="3"/>
        <v>-0.00777385159010613</v>
      </c>
    </row>
    <row r="121" spans="1:13">
      <c r="A121">
        <f t="shared" si="4"/>
        <v>120</v>
      </c>
      <c r="B121" s="3" t="s">
        <v>1316</v>
      </c>
      <c r="C121" s="4">
        <v>14.04</v>
      </c>
      <c r="D121" s="4">
        <v>14.19</v>
      </c>
      <c r="E121" s="4">
        <v>13.91</v>
      </c>
      <c r="F121" s="3">
        <f t="shared" si="5"/>
        <v>1.00783475783476</v>
      </c>
      <c r="G121" s="4">
        <v>14.15</v>
      </c>
      <c r="H121" s="4">
        <v>13.93</v>
      </c>
      <c r="I121" s="4">
        <v>2941358</v>
      </c>
      <c r="J121" s="4">
        <v>44353608</v>
      </c>
      <c r="K121" s="4">
        <v>3079</v>
      </c>
      <c r="M121" s="1">
        <f t="shared" si="3"/>
        <v>-0.0146239554317548</v>
      </c>
    </row>
    <row r="122" spans="1:13">
      <c r="A122">
        <f t="shared" si="4"/>
        <v>121</v>
      </c>
      <c r="B122" s="3" t="s">
        <v>1317</v>
      </c>
      <c r="C122" s="4">
        <v>14.15</v>
      </c>
      <c r="D122" s="4">
        <v>14.49</v>
      </c>
      <c r="E122" s="4">
        <v>14.09</v>
      </c>
      <c r="F122" s="3">
        <f t="shared" si="5"/>
        <v>1.01484098939929</v>
      </c>
      <c r="G122" s="4">
        <v>14.36</v>
      </c>
      <c r="H122" s="4">
        <v>14.09</v>
      </c>
      <c r="I122" s="4">
        <v>5460037</v>
      </c>
      <c r="J122" s="4">
        <v>83892553</v>
      </c>
      <c r="K122" s="4">
        <v>5331</v>
      </c>
      <c r="M122" s="1">
        <f t="shared" si="3"/>
        <v>0.00560224089635852</v>
      </c>
    </row>
    <row r="123" spans="1:13">
      <c r="A123">
        <f t="shared" si="4"/>
        <v>122</v>
      </c>
      <c r="B123" s="3" t="s">
        <v>1318</v>
      </c>
      <c r="C123" s="4">
        <v>14.36</v>
      </c>
      <c r="D123" s="4">
        <v>14.5</v>
      </c>
      <c r="E123" s="4">
        <v>14.1</v>
      </c>
      <c r="F123" s="3">
        <f t="shared" si="5"/>
        <v>0.994428969359331</v>
      </c>
      <c r="G123" s="4">
        <v>14.28</v>
      </c>
      <c r="H123" s="4">
        <v>14.18</v>
      </c>
      <c r="I123" s="4">
        <v>4905086</v>
      </c>
      <c r="J123" s="4">
        <v>75095396</v>
      </c>
      <c r="K123" s="4">
        <v>5258</v>
      </c>
      <c r="M123" s="1">
        <f t="shared" si="3"/>
        <v>0.0163701067615658</v>
      </c>
    </row>
    <row r="124" spans="1:13">
      <c r="A124">
        <f t="shared" si="4"/>
        <v>123</v>
      </c>
      <c r="B124" s="3" t="s">
        <v>1319</v>
      </c>
      <c r="C124" s="4">
        <v>14.28</v>
      </c>
      <c r="D124" s="4">
        <v>14.28</v>
      </c>
      <c r="E124" s="4">
        <v>13.87</v>
      </c>
      <c r="F124" s="3">
        <f t="shared" si="5"/>
        <v>0.983893557422969</v>
      </c>
      <c r="G124" s="4">
        <v>14.05</v>
      </c>
      <c r="H124" s="4">
        <v>14.28</v>
      </c>
      <c r="I124" s="4">
        <v>3967778</v>
      </c>
      <c r="J124" s="4">
        <v>59615482</v>
      </c>
      <c r="K124" s="4">
        <v>4872</v>
      </c>
      <c r="M124" s="1">
        <f t="shared" si="3"/>
        <v>0.0188542422044962</v>
      </c>
    </row>
    <row r="125" spans="1:13">
      <c r="A125">
        <f t="shared" si="4"/>
        <v>124</v>
      </c>
      <c r="B125" s="3" t="s">
        <v>1320</v>
      </c>
      <c r="C125" s="4">
        <v>14.05</v>
      </c>
      <c r="D125" s="4">
        <v>14</v>
      </c>
      <c r="E125" s="4">
        <v>13.6</v>
      </c>
      <c r="F125" s="3">
        <f t="shared" si="5"/>
        <v>0.981494661921708</v>
      </c>
      <c r="G125" s="4">
        <v>13.79</v>
      </c>
      <c r="H125" s="4">
        <v>14</v>
      </c>
      <c r="I125" s="4">
        <v>3607814</v>
      </c>
      <c r="J125" s="4">
        <v>53144747</v>
      </c>
      <c r="K125" s="4">
        <v>5846</v>
      </c>
      <c r="M125" s="1">
        <f t="shared" si="3"/>
        <v>-0.00505050505050508</v>
      </c>
    </row>
    <row r="126" spans="1:13">
      <c r="A126">
        <f t="shared" si="4"/>
        <v>125</v>
      </c>
      <c r="B126" s="3" t="s">
        <v>1321</v>
      </c>
      <c r="C126" s="4">
        <v>13.79</v>
      </c>
      <c r="D126" s="4">
        <v>13.94</v>
      </c>
      <c r="E126" s="4">
        <v>13.79</v>
      </c>
      <c r="F126" s="3">
        <f t="shared" si="5"/>
        <v>1.00507614213198</v>
      </c>
      <c r="G126" s="4">
        <v>13.86</v>
      </c>
      <c r="H126" s="4">
        <v>13.79</v>
      </c>
      <c r="I126" s="4">
        <v>2180088</v>
      </c>
      <c r="J126" s="4">
        <v>32382540</v>
      </c>
      <c r="K126" s="4">
        <v>2896</v>
      </c>
      <c r="M126" s="1">
        <f t="shared" si="3"/>
        <v>-0.00573888091822095</v>
      </c>
    </row>
    <row r="127" spans="1:13">
      <c r="A127">
        <f t="shared" si="4"/>
        <v>126</v>
      </c>
      <c r="B127" s="3" t="s">
        <v>1322</v>
      </c>
      <c r="C127" s="4">
        <v>13.86</v>
      </c>
      <c r="D127" s="4">
        <v>14.03</v>
      </c>
      <c r="E127" s="4">
        <v>13.74</v>
      </c>
      <c r="F127" s="3">
        <f t="shared" si="5"/>
        <v>1.00577200577201</v>
      </c>
      <c r="G127" s="4">
        <v>13.94</v>
      </c>
      <c r="H127" s="4">
        <v>13.79</v>
      </c>
      <c r="I127" s="4">
        <v>1947328</v>
      </c>
      <c r="J127" s="4">
        <v>29081595</v>
      </c>
      <c r="K127" s="4">
        <v>3018</v>
      </c>
      <c r="M127" s="1">
        <f t="shared" si="3"/>
        <v>-0.00923951670220335</v>
      </c>
    </row>
    <row r="128" spans="1:13">
      <c r="A128">
        <f t="shared" si="4"/>
        <v>127</v>
      </c>
      <c r="B128" s="3" t="s">
        <v>1323</v>
      </c>
      <c r="C128" s="4">
        <v>13.94</v>
      </c>
      <c r="D128" s="4">
        <v>14.24</v>
      </c>
      <c r="E128" s="4">
        <v>13.91</v>
      </c>
      <c r="F128" s="3">
        <f t="shared" si="5"/>
        <v>1.00932568149211</v>
      </c>
      <c r="G128" s="4">
        <v>14.07</v>
      </c>
      <c r="H128" s="4">
        <v>13.93</v>
      </c>
      <c r="I128" s="4">
        <v>2819902</v>
      </c>
      <c r="J128" s="4">
        <v>42555202</v>
      </c>
      <c r="K128" s="4">
        <v>4534</v>
      </c>
      <c r="M128" s="1">
        <f t="shared" si="3"/>
        <v>0</v>
      </c>
    </row>
    <row r="129" spans="1:13">
      <c r="A129">
        <f t="shared" si="4"/>
        <v>128</v>
      </c>
      <c r="B129" s="3" t="s">
        <v>1324</v>
      </c>
      <c r="C129" s="4">
        <v>14.07</v>
      </c>
      <c r="D129" s="4">
        <v>14.16</v>
      </c>
      <c r="E129" s="4">
        <v>13.94</v>
      </c>
      <c r="F129" s="3">
        <f t="shared" si="5"/>
        <v>1</v>
      </c>
      <c r="G129" s="4">
        <v>14.07</v>
      </c>
      <c r="H129" s="4">
        <v>14.02</v>
      </c>
      <c r="I129" s="4">
        <v>2028098</v>
      </c>
      <c r="J129" s="4">
        <v>30529573</v>
      </c>
      <c r="K129" s="4">
        <v>2618</v>
      </c>
      <c r="M129" s="1">
        <f t="shared" si="3"/>
        <v>0.0173535791757049</v>
      </c>
    </row>
    <row r="130" spans="1:13">
      <c r="A130">
        <f t="shared" si="4"/>
        <v>129</v>
      </c>
      <c r="B130" s="3" t="s">
        <v>1325</v>
      </c>
      <c r="C130" s="4">
        <v>14.07</v>
      </c>
      <c r="D130" s="4">
        <v>14.13</v>
      </c>
      <c r="E130" s="4">
        <v>13.83</v>
      </c>
      <c r="F130" s="3">
        <f t="shared" si="5"/>
        <v>0.982942430703625</v>
      </c>
      <c r="G130" s="4">
        <v>13.83</v>
      </c>
      <c r="H130" s="4">
        <v>14.07</v>
      </c>
      <c r="I130" s="4">
        <v>2758942</v>
      </c>
      <c r="J130" s="4">
        <v>41182011</v>
      </c>
      <c r="K130" s="4">
        <v>7026</v>
      </c>
      <c r="M130" s="1">
        <f t="shared" ref="M130:M193" si="6">G130/G131-1</f>
        <v>0.0139296187683284</v>
      </c>
    </row>
    <row r="131" spans="1:13">
      <c r="A131">
        <f t="shared" ref="A131:A194" si="7">A130+1</f>
        <v>130</v>
      </c>
      <c r="B131" s="3" t="s">
        <v>1326</v>
      </c>
      <c r="C131" s="4">
        <v>13.83</v>
      </c>
      <c r="D131" s="4">
        <v>13.89</v>
      </c>
      <c r="E131" s="4">
        <v>13.49</v>
      </c>
      <c r="F131" s="3">
        <f t="shared" ref="F131:F194" si="8">G131/$G130</f>
        <v>0.986261749819234</v>
      </c>
      <c r="G131" s="4">
        <v>13.64</v>
      </c>
      <c r="H131" s="4">
        <v>13.69</v>
      </c>
      <c r="I131" s="4">
        <v>2467118</v>
      </c>
      <c r="J131" s="4">
        <v>36199940</v>
      </c>
      <c r="K131" s="4">
        <v>3862</v>
      </c>
      <c r="M131" s="1">
        <f t="shared" si="6"/>
        <v>0.0126206384558278</v>
      </c>
    </row>
    <row r="132" spans="1:13">
      <c r="A132">
        <f t="shared" si="7"/>
        <v>131</v>
      </c>
      <c r="B132" s="3" t="s">
        <v>1327</v>
      </c>
      <c r="C132" s="4">
        <v>13.64</v>
      </c>
      <c r="D132" s="4">
        <v>13.72</v>
      </c>
      <c r="E132" s="4">
        <v>13.37</v>
      </c>
      <c r="F132" s="3">
        <f t="shared" si="8"/>
        <v>0.987536656891496</v>
      </c>
      <c r="G132" s="4">
        <v>13.47</v>
      </c>
      <c r="H132" s="4">
        <v>13.65</v>
      </c>
      <c r="I132" s="4">
        <v>1917042</v>
      </c>
      <c r="J132" s="4">
        <v>27693970</v>
      </c>
      <c r="K132" s="4">
        <v>3773</v>
      </c>
      <c r="M132" s="1">
        <f t="shared" si="6"/>
        <v>0.00223214285714302</v>
      </c>
    </row>
    <row r="133" spans="1:13">
      <c r="A133">
        <f t="shared" si="7"/>
        <v>132</v>
      </c>
      <c r="B133" s="3" t="s">
        <v>1328</v>
      </c>
      <c r="C133" s="4">
        <v>13.47</v>
      </c>
      <c r="D133" s="4">
        <v>13.49</v>
      </c>
      <c r="E133" s="4">
        <v>13.28</v>
      </c>
      <c r="F133" s="3">
        <f t="shared" si="8"/>
        <v>0.997772828507795</v>
      </c>
      <c r="G133" s="4">
        <v>13.44</v>
      </c>
      <c r="H133" s="4">
        <v>13.43</v>
      </c>
      <c r="I133" s="4">
        <v>1481791</v>
      </c>
      <c r="J133" s="4">
        <v>21247305</v>
      </c>
      <c r="K133" s="4">
        <v>2686</v>
      </c>
      <c r="M133" s="1">
        <f t="shared" si="6"/>
        <v>-0.00296735905044521</v>
      </c>
    </row>
    <row r="134" spans="1:13">
      <c r="A134">
        <f t="shared" si="7"/>
        <v>133</v>
      </c>
      <c r="B134" s="3" t="s">
        <v>1329</v>
      </c>
      <c r="C134" s="4">
        <v>13.44</v>
      </c>
      <c r="D134" s="4">
        <v>13.53</v>
      </c>
      <c r="E134" s="4">
        <v>13.35</v>
      </c>
      <c r="F134" s="3">
        <f t="shared" si="8"/>
        <v>1.00297619047619</v>
      </c>
      <c r="G134" s="4">
        <v>13.48</v>
      </c>
      <c r="H134" s="4">
        <v>13.41</v>
      </c>
      <c r="I134" s="4">
        <v>1035525</v>
      </c>
      <c r="J134" s="4">
        <v>14945729</v>
      </c>
      <c r="K134" s="4">
        <v>1613</v>
      </c>
      <c r="M134" s="1">
        <f t="shared" si="6"/>
        <v>0.0135338345864662</v>
      </c>
    </row>
    <row r="135" spans="1:13">
      <c r="A135">
        <f t="shared" si="7"/>
        <v>134</v>
      </c>
      <c r="B135" s="3" t="s">
        <v>1330</v>
      </c>
      <c r="C135" s="4">
        <v>13.48</v>
      </c>
      <c r="D135" s="4">
        <v>13.49</v>
      </c>
      <c r="E135" s="4">
        <v>13.3</v>
      </c>
      <c r="F135" s="3">
        <f t="shared" si="8"/>
        <v>0.986646884272997</v>
      </c>
      <c r="G135" s="4">
        <v>13.3</v>
      </c>
      <c r="H135" s="4">
        <v>13.48</v>
      </c>
      <c r="I135" s="4">
        <v>1089200</v>
      </c>
      <c r="J135" s="4">
        <v>15599473</v>
      </c>
      <c r="K135" s="4">
        <v>1692</v>
      </c>
      <c r="M135" s="1">
        <f t="shared" si="6"/>
        <v>-0.000751314800901515</v>
      </c>
    </row>
    <row r="136" spans="1:13">
      <c r="A136">
        <f t="shared" si="7"/>
        <v>135</v>
      </c>
      <c r="B136" s="3" t="s">
        <v>1331</v>
      </c>
      <c r="C136" s="4">
        <v>13.3</v>
      </c>
      <c r="D136" s="4">
        <v>13.38</v>
      </c>
      <c r="E136" s="4">
        <v>13.22</v>
      </c>
      <c r="F136" s="3">
        <f t="shared" si="8"/>
        <v>1.00075187969925</v>
      </c>
      <c r="G136" s="4">
        <v>13.31</v>
      </c>
      <c r="H136" s="4">
        <v>13.35</v>
      </c>
      <c r="I136" s="4">
        <v>1098802</v>
      </c>
      <c r="J136" s="4">
        <v>15655150</v>
      </c>
      <c r="K136" s="4">
        <v>1425</v>
      </c>
      <c r="M136" s="1">
        <f t="shared" si="6"/>
        <v>-0.014074074074074</v>
      </c>
    </row>
    <row r="137" spans="1:13">
      <c r="A137">
        <f t="shared" si="7"/>
        <v>136</v>
      </c>
      <c r="B137" s="3" t="s">
        <v>1332</v>
      </c>
      <c r="C137" s="4">
        <v>13.31</v>
      </c>
      <c r="D137" s="4">
        <v>13.52</v>
      </c>
      <c r="E137" s="4">
        <v>13.26</v>
      </c>
      <c r="F137" s="3">
        <f t="shared" si="8"/>
        <v>1.01427498121713</v>
      </c>
      <c r="G137" s="4">
        <v>13.5</v>
      </c>
      <c r="H137" s="4">
        <v>13.31</v>
      </c>
      <c r="I137" s="4">
        <v>1079900</v>
      </c>
      <c r="J137" s="4">
        <v>15538611</v>
      </c>
      <c r="K137" s="4">
        <v>1478</v>
      </c>
      <c r="M137" s="1">
        <f t="shared" si="6"/>
        <v>0.00148367952522244</v>
      </c>
    </row>
    <row r="138" spans="1:13">
      <c r="A138">
        <f t="shared" si="7"/>
        <v>137</v>
      </c>
      <c r="B138" s="3" t="s">
        <v>1333</v>
      </c>
      <c r="C138" s="4">
        <v>13.5</v>
      </c>
      <c r="D138" s="4">
        <v>13.52</v>
      </c>
      <c r="E138" s="4">
        <v>13.42</v>
      </c>
      <c r="F138" s="3">
        <f t="shared" si="8"/>
        <v>0.998518518518519</v>
      </c>
      <c r="G138" s="4">
        <v>13.48</v>
      </c>
      <c r="H138" s="4">
        <v>13.52</v>
      </c>
      <c r="I138" s="4">
        <v>1004500</v>
      </c>
      <c r="J138" s="4">
        <v>14507446</v>
      </c>
      <c r="K138" s="4">
        <v>1277</v>
      </c>
      <c r="M138" s="1">
        <f t="shared" si="6"/>
        <v>0.0059701492537314</v>
      </c>
    </row>
    <row r="139" spans="1:13">
      <c r="A139">
        <f t="shared" si="7"/>
        <v>138</v>
      </c>
      <c r="B139" s="3" t="s">
        <v>1334</v>
      </c>
      <c r="C139" s="4">
        <v>13.48</v>
      </c>
      <c r="D139" s="4">
        <v>13.49</v>
      </c>
      <c r="E139" s="4">
        <v>13.36</v>
      </c>
      <c r="F139" s="3">
        <f t="shared" si="8"/>
        <v>0.99406528189911</v>
      </c>
      <c r="G139" s="4">
        <v>13.4</v>
      </c>
      <c r="H139" s="4">
        <v>13.44</v>
      </c>
      <c r="I139" s="4">
        <v>723099</v>
      </c>
      <c r="J139" s="4">
        <v>10390093</v>
      </c>
      <c r="K139" s="4">
        <v>1299</v>
      </c>
      <c r="M139" s="1">
        <f t="shared" si="6"/>
        <v>0.00449775112443773</v>
      </c>
    </row>
    <row r="140" spans="1:13">
      <c r="A140">
        <f t="shared" si="7"/>
        <v>139</v>
      </c>
      <c r="B140" s="3" t="s">
        <v>1335</v>
      </c>
      <c r="C140" s="4">
        <v>13.4</v>
      </c>
      <c r="D140" s="4">
        <v>13.49</v>
      </c>
      <c r="E140" s="4">
        <v>13.16</v>
      </c>
      <c r="F140" s="3">
        <f t="shared" si="8"/>
        <v>0.995522388059702</v>
      </c>
      <c r="G140" s="4">
        <v>13.34</v>
      </c>
      <c r="H140" s="4">
        <v>13.39</v>
      </c>
      <c r="I140" s="4">
        <v>1693336</v>
      </c>
      <c r="J140" s="4">
        <v>24102262</v>
      </c>
      <c r="K140" s="4">
        <v>2551</v>
      </c>
      <c r="M140" s="1">
        <f t="shared" si="6"/>
        <v>0.000750187546886716</v>
      </c>
    </row>
    <row r="141" spans="1:13">
      <c r="A141">
        <f t="shared" si="7"/>
        <v>140</v>
      </c>
      <c r="B141" s="3" t="s">
        <v>1336</v>
      </c>
      <c r="C141" s="4">
        <v>13.34</v>
      </c>
      <c r="D141" s="4">
        <v>13.41</v>
      </c>
      <c r="E141" s="4">
        <v>13.22</v>
      </c>
      <c r="F141" s="3">
        <f t="shared" si="8"/>
        <v>0.999250374812594</v>
      </c>
      <c r="G141" s="4">
        <v>13.33</v>
      </c>
      <c r="H141" s="4">
        <v>13.36</v>
      </c>
      <c r="I141" s="4">
        <v>930858</v>
      </c>
      <c r="J141" s="4">
        <v>13277390</v>
      </c>
      <c r="K141" s="4">
        <v>1548</v>
      </c>
      <c r="M141" s="1">
        <f t="shared" si="6"/>
        <v>-0.00149812734082388</v>
      </c>
    </row>
    <row r="142" spans="1:13">
      <c r="A142">
        <f t="shared" si="7"/>
        <v>141</v>
      </c>
      <c r="B142" s="3" t="s">
        <v>1337</v>
      </c>
      <c r="C142" s="4">
        <v>13.33</v>
      </c>
      <c r="D142" s="4">
        <v>13.39</v>
      </c>
      <c r="E142" s="4">
        <v>13.3</v>
      </c>
      <c r="F142" s="3">
        <f t="shared" si="8"/>
        <v>1.00150037509377</v>
      </c>
      <c r="G142" s="4">
        <v>13.35</v>
      </c>
      <c r="H142" s="4">
        <v>13.37</v>
      </c>
      <c r="I142" s="4">
        <v>805114</v>
      </c>
      <c r="J142" s="4">
        <v>11516985</v>
      </c>
      <c r="K142" s="4">
        <v>998</v>
      </c>
      <c r="M142" s="1">
        <f t="shared" si="6"/>
        <v>0</v>
      </c>
    </row>
    <row r="143" spans="1:13">
      <c r="A143">
        <f t="shared" si="7"/>
        <v>142</v>
      </c>
      <c r="B143" s="3" t="s">
        <v>1338</v>
      </c>
      <c r="C143" s="4">
        <v>13.35</v>
      </c>
      <c r="D143" s="4">
        <v>13.39</v>
      </c>
      <c r="E143" s="4">
        <v>13.26</v>
      </c>
      <c r="F143" s="3">
        <f t="shared" si="8"/>
        <v>1</v>
      </c>
      <c r="G143" s="4">
        <v>13.35</v>
      </c>
      <c r="H143" s="4">
        <v>13.37</v>
      </c>
      <c r="I143" s="4">
        <v>676200</v>
      </c>
      <c r="J143" s="4">
        <v>9667338</v>
      </c>
      <c r="K143" s="4">
        <v>1141</v>
      </c>
      <c r="M143" s="1">
        <f t="shared" si="6"/>
        <v>0.00907029478458043</v>
      </c>
    </row>
    <row r="144" spans="1:13">
      <c r="A144">
        <f t="shared" si="7"/>
        <v>143</v>
      </c>
      <c r="B144" s="3" t="s">
        <v>1339</v>
      </c>
      <c r="C144" s="4">
        <v>13.35</v>
      </c>
      <c r="D144" s="4">
        <v>13.43</v>
      </c>
      <c r="E144" s="4">
        <v>13.23</v>
      </c>
      <c r="F144" s="3">
        <f t="shared" si="8"/>
        <v>0.991011235955056</v>
      </c>
      <c r="G144" s="4">
        <v>13.23</v>
      </c>
      <c r="H144" s="4">
        <v>13.39</v>
      </c>
      <c r="I144" s="4">
        <v>1050800</v>
      </c>
      <c r="J144" s="4">
        <v>14977215</v>
      </c>
      <c r="K144" s="4">
        <v>1025</v>
      </c>
      <c r="M144" s="1">
        <f t="shared" si="6"/>
        <v>0.00379362670713213</v>
      </c>
    </row>
    <row r="145" spans="1:13">
      <c r="A145">
        <f t="shared" si="7"/>
        <v>144</v>
      </c>
      <c r="B145" s="3" t="s">
        <v>1340</v>
      </c>
      <c r="C145" s="4">
        <v>13.23</v>
      </c>
      <c r="D145" s="4">
        <v>13.25</v>
      </c>
      <c r="E145" s="4">
        <v>13.12</v>
      </c>
      <c r="F145" s="3">
        <f t="shared" si="8"/>
        <v>0.996220710506425</v>
      </c>
      <c r="G145" s="4">
        <v>13.18</v>
      </c>
      <c r="H145" s="4">
        <v>13.12</v>
      </c>
      <c r="I145" s="4">
        <v>931100</v>
      </c>
      <c r="J145" s="4">
        <v>13135193</v>
      </c>
      <c r="K145" s="4">
        <v>1815</v>
      </c>
      <c r="M145" s="1">
        <f t="shared" si="6"/>
        <v>0</v>
      </c>
    </row>
    <row r="146" spans="1:13">
      <c r="A146">
        <f t="shared" si="7"/>
        <v>145</v>
      </c>
      <c r="B146" s="3" t="s">
        <v>1341</v>
      </c>
      <c r="C146" s="4">
        <v>13.18</v>
      </c>
      <c r="D146" s="4">
        <v>13.3</v>
      </c>
      <c r="E146" s="4">
        <v>13.15</v>
      </c>
      <c r="F146" s="3">
        <f t="shared" si="8"/>
        <v>1</v>
      </c>
      <c r="G146" s="4">
        <v>13.18</v>
      </c>
      <c r="H146" s="4">
        <v>13.25</v>
      </c>
      <c r="I146" s="4">
        <v>856288</v>
      </c>
      <c r="J146" s="4">
        <v>12126513</v>
      </c>
      <c r="K146" s="4">
        <v>1193</v>
      </c>
      <c r="M146" s="1">
        <f t="shared" si="6"/>
        <v>0.000759301442672777</v>
      </c>
    </row>
    <row r="147" spans="1:13">
      <c r="A147">
        <f t="shared" si="7"/>
        <v>146</v>
      </c>
      <c r="B147" s="3" t="s">
        <v>1342</v>
      </c>
      <c r="C147" s="4">
        <v>13.18</v>
      </c>
      <c r="D147" s="4">
        <v>13.2</v>
      </c>
      <c r="E147" s="4">
        <v>13.05</v>
      </c>
      <c r="F147" s="3">
        <f t="shared" si="8"/>
        <v>0.999241274658574</v>
      </c>
      <c r="G147" s="4">
        <v>13.17</v>
      </c>
      <c r="H147" s="4">
        <v>13.14</v>
      </c>
      <c r="I147" s="4">
        <v>939100</v>
      </c>
      <c r="J147" s="4">
        <v>13183761</v>
      </c>
      <c r="K147" s="4">
        <v>1503</v>
      </c>
      <c r="M147" s="1">
        <f t="shared" si="6"/>
        <v>0.000759878419452908</v>
      </c>
    </row>
    <row r="148" spans="1:13">
      <c r="A148">
        <f t="shared" si="7"/>
        <v>147</v>
      </c>
      <c r="B148" s="3" t="s">
        <v>1343</v>
      </c>
      <c r="C148" s="4">
        <v>13.17</v>
      </c>
      <c r="D148" s="4">
        <v>13.2</v>
      </c>
      <c r="E148" s="4">
        <v>13.08</v>
      </c>
      <c r="F148" s="3">
        <f t="shared" si="8"/>
        <v>0.999240698557327</v>
      </c>
      <c r="G148" s="4">
        <v>13.16</v>
      </c>
      <c r="H148" s="4">
        <v>13.09</v>
      </c>
      <c r="I148" s="4">
        <v>896238</v>
      </c>
      <c r="J148" s="4">
        <v>12608407</v>
      </c>
      <c r="K148" s="4">
        <v>1547</v>
      </c>
      <c r="M148" s="1">
        <f t="shared" si="6"/>
        <v>-0.0120120120120121</v>
      </c>
    </row>
    <row r="149" spans="1:13">
      <c r="A149">
        <f t="shared" si="7"/>
        <v>148</v>
      </c>
      <c r="B149" s="3" t="s">
        <v>1344</v>
      </c>
      <c r="C149" s="4">
        <v>13.16</v>
      </c>
      <c r="D149" s="4">
        <v>13.34</v>
      </c>
      <c r="E149" s="4">
        <v>13.15</v>
      </c>
      <c r="F149" s="3">
        <f t="shared" si="8"/>
        <v>1.01215805471125</v>
      </c>
      <c r="G149" s="4">
        <v>13.32</v>
      </c>
      <c r="H149" s="4">
        <v>13.2</v>
      </c>
      <c r="I149" s="4">
        <v>1524184</v>
      </c>
      <c r="J149" s="4">
        <v>21658973</v>
      </c>
      <c r="K149" s="4">
        <v>1940</v>
      </c>
      <c r="M149" s="1">
        <f t="shared" si="6"/>
        <v>-0.0176991150442478</v>
      </c>
    </row>
    <row r="150" spans="1:13">
      <c r="A150">
        <f t="shared" si="7"/>
        <v>149</v>
      </c>
      <c r="B150" s="3" t="s">
        <v>1345</v>
      </c>
      <c r="C150" s="4">
        <v>13.32</v>
      </c>
      <c r="D150" s="4">
        <v>13.66</v>
      </c>
      <c r="E150" s="4">
        <v>13.34</v>
      </c>
      <c r="F150" s="3">
        <f t="shared" si="8"/>
        <v>1.01801801801802</v>
      </c>
      <c r="G150" s="4">
        <v>13.56</v>
      </c>
      <c r="H150" s="4">
        <v>13.38</v>
      </c>
      <c r="I150" s="4">
        <v>2463005</v>
      </c>
      <c r="J150" s="4">
        <v>35707278</v>
      </c>
      <c r="K150" s="4">
        <v>2722</v>
      </c>
      <c r="M150" s="1">
        <f t="shared" si="6"/>
        <v>-0.0022075055187637</v>
      </c>
    </row>
    <row r="151" spans="1:13">
      <c r="A151">
        <f t="shared" si="7"/>
        <v>150</v>
      </c>
      <c r="B151" s="3" t="s">
        <v>1346</v>
      </c>
      <c r="C151" s="4">
        <v>13.56</v>
      </c>
      <c r="D151" s="4">
        <v>13.7</v>
      </c>
      <c r="E151" s="4">
        <v>13.52</v>
      </c>
      <c r="F151" s="3">
        <f t="shared" si="8"/>
        <v>1.00221238938053</v>
      </c>
      <c r="G151" s="4">
        <v>13.59</v>
      </c>
      <c r="H151" s="4">
        <v>13.56</v>
      </c>
      <c r="I151" s="4">
        <v>1814877</v>
      </c>
      <c r="J151" s="4">
        <v>26457673</v>
      </c>
      <c r="K151" s="4">
        <v>3108</v>
      </c>
      <c r="M151" s="1">
        <f t="shared" si="6"/>
        <v>0.00221238938053103</v>
      </c>
    </row>
    <row r="152" spans="1:13">
      <c r="A152">
        <f t="shared" si="7"/>
        <v>151</v>
      </c>
      <c r="B152" s="3" t="s">
        <v>1347</v>
      </c>
      <c r="C152" s="4">
        <v>13.59</v>
      </c>
      <c r="D152" s="4">
        <v>13.61</v>
      </c>
      <c r="E152" s="4">
        <v>13.42</v>
      </c>
      <c r="F152" s="3">
        <f t="shared" si="8"/>
        <v>0.997792494481236</v>
      </c>
      <c r="G152" s="4">
        <v>13.56</v>
      </c>
      <c r="H152" s="4">
        <v>13.6</v>
      </c>
      <c r="I152" s="4">
        <v>1055909</v>
      </c>
      <c r="J152" s="4">
        <v>15316105</v>
      </c>
      <c r="K152" s="4">
        <v>2087</v>
      </c>
      <c r="M152" s="1">
        <f t="shared" si="6"/>
        <v>0.00444444444444447</v>
      </c>
    </row>
    <row r="153" spans="1:13">
      <c r="A153">
        <f t="shared" si="7"/>
        <v>152</v>
      </c>
      <c r="B153" s="3" t="s">
        <v>1348</v>
      </c>
      <c r="C153" s="4">
        <v>13.56</v>
      </c>
      <c r="D153" s="4">
        <v>13.61</v>
      </c>
      <c r="E153" s="4">
        <v>13.44</v>
      </c>
      <c r="F153" s="3">
        <f t="shared" si="8"/>
        <v>0.995575221238938</v>
      </c>
      <c r="G153" s="4">
        <v>13.5</v>
      </c>
      <c r="H153" s="4">
        <v>13.54</v>
      </c>
      <c r="I153" s="4">
        <v>1394780</v>
      </c>
      <c r="J153" s="4">
        <v>20185940</v>
      </c>
      <c r="K153" s="4">
        <v>2111</v>
      </c>
      <c r="M153" s="1">
        <f t="shared" si="6"/>
        <v>0.000741289844329085</v>
      </c>
    </row>
    <row r="154" spans="1:13">
      <c r="A154">
        <f t="shared" si="7"/>
        <v>153</v>
      </c>
      <c r="B154" s="3" t="s">
        <v>1349</v>
      </c>
      <c r="C154" s="4">
        <v>13.5</v>
      </c>
      <c r="D154" s="4">
        <v>13.56</v>
      </c>
      <c r="E154" s="4">
        <v>13.4</v>
      </c>
      <c r="F154" s="3">
        <f t="shared" si="8"/>
        <v>0.999259259259259</v>
      </c>
      <c r="G154" s="4">
        <v>13.49</v>
      </c>
      <c r="H154" s="4">
        <v>13.49</v>
      </c>
      <c r="I154" s="4">
        <v>1065639</v>
      </c>
      <c r="J154" s="4">
        <v>15410788</v>
      </c>
      <c r="K154" s="4">
        <v>1634</v>
      </c>
      <c r="M154" s="1">
        <f t="shared" si="6"/>
        <v>-0.00808823529411762</v>
      </c>
    </row>
    <row r="155" spans="1:13">
      <c r="A155">
        <f t="shared" si="7"/>
        <v>154</v>
      </c>
      <c r="B155" s="3" t="s">
        <v>1350</v>
      </c>
      <c r="C155" s="4">
        <v>13.49</v>
      </c>
      <c r="D155" s="4">
        <v>13.61</v>
      </c>
      <c r="E155" s="4">
        <v>13.44</v>
      </c>
      <c r="F155" s="3">
        <f t="shared" si="8"/>
        <v>1.00815418828762</v>
      </c>
      <c r="G155" s="4">
        <v>13.6</v>
      </c>
      <c r="H155" s="4">
        <v>13.49</v>
      </c>
      <c r="I155" s="4">
        <v>1438615</v>
      </c>
      <c r="J155" s="4">
        <v>20880347</v>
      </c>
      <c r="K155" s="4">
        <v>2269</v>
      </c>
      <c r="M155" s="1">
        <f t="shared" si="6"/>
        <v>0</v>
      </c>
    </row>
    <row r="156" spans="1:13">
      <c r="A156">
        <f t="shared" si="7"/>
        <v>155</v>
      </c>
      <c r="B156" s="3" t="s">
        <v>1351</v>
      </c>
      <c r="C156" s="4">
        <v>13.6</v>
      </c>
      <c r="D156" s="4">
        <v>13.65</v>
      </c>
      <c r="E156" s="4">
        <v>13.51</v>
      </c>
      <c r="F156" s="3">
        <f t="shared" si="8"/>
        <v>1</v>
      </c>
      <c r="G156" s="4">
        <v>13.6</v>
      </c>
      <c r="H156" s="4">
        <v>13.6</v>
      </c>
      <c r="I156" s="4">
        <v>2428821</v>
      </c>
      <c r="J156" s="4">
        <v>35342401</v>
      </c>
      <c r="K156" s="4">
        <v>2834</v>
      </c>
      <c r="M156" s="1">
        <f t="shared" si="6"/>
        <v>-0.00657414170927684</v>
      </c>
    </row>
    <row r="157" spans="1:13">
      <c r="A157">
        <f t="shared" si="7"/>
        <v>156</v>
      </c>
      <c r="B157" s="3" t="s">
        <v>1352</v>
      </c>
      <c r="C157" s="4">
        <v>13.6</v>
      </c>
      <c r="D157" s="4">
        <v>13.71</v>
      </c>
      <c r="E157" s="4">
        <v>13.58</v>
      </c>
      <c r="F157" s="3">
        <f t="shared" si="8"/>
        <v>1.00661764705882</v>
      </c>
      <c r="G157" s="4">
        <v>13.69</v>
      </c>
      <c r="H157" s="4">
        <v>13.58</v>
      </c>
      <c r="I157" s="4">
        <v>4539657</v>
      </c>
      <c r="J157" s="4">
        <v>66403853</v>
      </c>
      <c r="K157" s="4">
        <v>3741</v>
      </c>
      <c r="M157" s="1">
        <f t="shared" si="6"/>
        <v>-0.00218658892128287</v>
      </c>
    </row>
    <row r="158" spans="1:13">
      <c r="A158">
        <f t="shared" si="7"/>
        <v>157</v>
      </c>
      <c r="B158" s="3" t="s">
        <v>1353</v>
      </c>
      <c r="C158" s="4">
        <v>13.69</v>
      </c>
      <c r="D158" s="4">
        <v>13.78</v>
      </c>
      <c r="E158" s="4">
        <v>13.65</v>
      </c>
      <c r="F158" s="3">
        <f t="shared" si="8"/>
        <v>1.00219138056976</v>
      </c>
      <c r="G158" s="4">
        <v>13.72</v>
      </c>
      <c r="H158" s="4">
        <v>13.66</v>
      </c>
      <c r="I158" s="4">
        <v>3335469</v>
      </c>
      <c r="J158" s="4">
        <v>48997338</v>
      </c>
      <c r="K158" s="4">
        <v>3625</v>
      </c>
      <c r="M158" s="1">
        <f t="shared" si="6"/>
        <v>-0.00290697674418594</v>
      </c>
    </row>
    <row r="159" spans="1:13">
      <c r="A159">
        <f t="shared" si="7"/>
        <v>158</v>
      </c>
      <c r="B159" s="3" t="s">
        <v>1354</v>
      </c>
      <c r="C159" s="4">
        <v>13.72</v>
      </c>
      <c r="D159" s="4">
        <v>13.84</v>
      </c>
      <c r="E159" s="4">
        <v>13.67</v>
      </c>
      <c r="F159" s="3">
        <f t="shared" si="8"/>
        <v>1.00291545189504</v>
      </c>
      <c r="G159" s="4">
        <v>13.76</v>
      </c>
      <c r="H159" s="4">
        <v>13.68</v>
      </c>
      <c r="I159" s="4">
        <v>3086068</v>
      </c>
      <c r="J159" s="4">
        <v>45451373</v>
      </c>
      <c r="K159" s="4">
        <v>3310</v>
      </c>
      <c r="M159" s="1">
        <f t="shared" si="6"/>
        <v>0.0095377842993396</v>
      </c>
    </row>
    <row r="160" spans="1:13">
      <c r="A160">
        <f t="shared" si="7"/>
        <v>159</v>
      </c>
      <c r="B160" s="3" t="s">
        <v>1355</v>
      </c>
      <c r="C160" s="4">
        <v>13.76</v>
      </c>
      <c r="D160" s="4">
        <v>13.78</v>
      </c>
      <c r="E160" s="4">
        <v>13.61</v>
      </c>
      <c r="F160" s="3">
        <f t="shared" si="8"/>
        <v>0.990552325581395</v>
      </c>
      <c r="G160" s="4">
        <v>13.63</v>
      </c>
      <c r="H160" s="4">
        <v>13.74</v>
      </c>
      <c r="I160" s="4">
        <v>2679963</v>
      </c>
      <c r="J160" s="4">
        <v>39333229</v>
      </c>
      <c r="K160" s="4">
        <v>3114</v>
      </c>
      <c r="M160" s="1">
        <f t="shared" si="6"/>
        <v>0.0164056674123789</v>
      </c>
    </row>
    <row r="161" spans="1:13">
      <c r="A161">
        <f t="shared" si="7"/>
        <v>160</v>
      </c>
      <c r="B161" s="3" t="s">
        <v>1356</v>
      </c>
      <c r="C161" s="4">
        <v>13.63</v>
      </c>
      <c r="D161" s="4">
        <v>13.73</v>
      </c>
      <c r="E161" s="4">
        <v>13.4</v>
      </c>
      <c r="F161" s="3">
        <f t="shared" si="8"/>
        <v>0.983859134262656</v>
      </c>
      <c r="G161" s="4">
        <v>13.41</v>
      </c>
      <c r="H161" s="4">
        <v>13.63</v>
      </c>
      <c r="I161" s="4">
        <v>2763594</v>
      </c>
      <c r="J161" s="4">
        <v>40274036</v>
      </c>
      <c r="K161" s="4">
        <v>3629</v>
      </c>
      <c r="M161" s="1">
        <f t="shared" si="6"/>
        <v>-0.00740192450037003</v>
      </c>
    </row>
    <row r="162" spans="1:13">
      <c r="A162">
        <f t="shared" si="7"/>
        <v>161</v>
      </c>
      <c r="B162" s="3" t="s">
        <v>1357</v>
      </c>
      <c r="C162" s="4">
        <v>13.41</v>
      </c>
      <c r="D162" s="4">
        <v>13.52</v>
      </c>
      <c r="E162" s="4">
        <v>13.41</v>
      </c>
      <c r="F162" s="3">
        <f t="shared" si="8"/>
        <v>1.00745712155108</v>
      </c>
      <c r="G162" s="4">
        <v>13.51</v>
      </c>
      <c r="H162" s="4">
        <v>13.48</v>
      </c>
      <c r="I162" s="4">
        <v>1238967</v>
      </c>
      <c r="J162" s="4">
        <v>17891065</v>
      </c>
      <c r="K162" s="4">
        <v>1620</v>
      </c>
      <c r="M162" s="1">
        <f t="shared" si="6"/>
        <v>0.000740740740740709</v>
      </c>
    </row>
    <row r="163" spans="1:13">
      <c r="A163">
        <f t="shared" si="7"/>
        <v>162</v>
      </c>
      <c r="B163" s="3" t="s">
        <v>1358</v>
      </c>
      <c r="C163" s="4">
        <v>13.51</v>
      </c>
      <c r="D163" s="4">
        <v>13.6</v>
      </c>
      <c r="E163" s="4">
        <v>13.4</v>
      </c>
      <c r="F163" s="3">
        <f t="shared" si="8"/>
        <v>0.999259807549963</v>
      </c>
      <c r="G163" s="4">
        <v>13.5</v>
      </c>
      <c r="H163" s="4">
        <v>13.52</v>
      </c>
      <c r="I163" s="4">
        <v>1445100</v>
      </c>
      <c r="J163" s="4">
        <v>20837819</v>
      </c>
      <c r="K163" s="4">
        <v>2427</v>
      </c>
      <c r="M163" s="1">
        <f t="shared" si="6"/>
        <v>-0.00295420974889216</v>
      </c>
    </row>
    <row r="164" spans="1:13">
      <c r="A164">
        <f t="shared" si="7"/>
        <v>163</v>
      </c>
      <c r="B164" s="3" t="s">
        <v>1359</v>
      </c>
      <c r="C164" s="4">
        <v>13.5</v>
      </c>
      <c r="D164" s="4">
        <v>13.54</v>
      </c>
      <c r="E164" s="4">
        <v>13.4</v>
      </c>
      <c r="F164" s="3">
        <f t="shared" si="8"/>
        <v>1.00296296296296</v>
      </c>
      <c r="G164" s="4">
        <v>13.54</v>
      </c>
      <c r="H164" s="4">
        <v>13.47</v>
      </c>
      <c r="I164" s="4">
        <v>1258932</v>
      </c>
      <c r="J164" s="4">
        <v>18192542</v>
      </c>
      <c r="K164" s="4">
        <v>2117</v>
      </c>
      <c r="M164" s="1">
        <f t="shared" si="6"/>
        <v>0.00669144981412639</v>
      </c>
    </row>
    <row r="165" spans="1:13">
      <c r="A165">
        <f t="shared" si="7"/>
        <v>164</v>
      </c>
      <c r="B165" s="3" t="s">
        <v>1360</v>
      </c>
      <c r="C165" s="4">
        <v>13.54</v>
      </c>
      <c r="D165" s="4">
        <v>13.63</v>
      </c>
      <c r="E165" s="4">
        <v>13.44</v>
      </c>
      <c r="F165" s="3">
        <f t="shared" si="8"/>
        <v>0.993353028064993</v>
      </c>
      <c r="G165" s="4">
        <v>13.45</v>
      </c>
      <c r="H165" s="4">
        <v>13.53</v>
      </c>
      <c r="I165" s="4">
        <v>1859745</v>
      </c>
      <c r="J165" s="4">
        <v>26925488</v>
      </c>
      <c r="K165" s="4">
        <v>3180</v>
      </c>
      <c r="M165" s="1">
        <f t="shared" si="6"/>
        <v>-0.00296515937731656</v>
      </c>
    </row>
    <row r="166" spans="1:13">
      <c r="A166">
        <f t="shared" si="7"/>
        <v>165</v>
      </c>
      <c r="B166" s="3" t="s">
        <v>1361</v>
      </c>
      <c r="C166" s="4">
        <v>13.45</v>
      </c>
      <c r="D166" s="4">
        <v>13.53</v>
      </c>
      <c r="E166" s="4">
        <v>13.27</v>
      </c>
      <c r="F166" s="3">
        <f t="shared" si="8"/>
        <v>1.00297397769517</v>
      </c>
      <c r="G166" s="4">
        <v>13.49</v>
      </c>
      <c r="H166" s="4">
        <v>13.44</v>
      </c>
      <c r="I166" s="4">
        <v>1939426</v>
      </c>
      <c r="J166" s="4">
        <v>27867609</v>
      </c>
      <c r="K166" s="4">
        <v>2489</v>
      </c>
      <c r="M166" s="1">
        <f t="shared" si="6"/>
        <v>-0.0210449927431059</v>
      </c>
    </row>
    <row r="167" spans="1:13">
      <c r="A167">
        <f t="shared" si="7"/>
        <v>166</v>
      </c>
      <c r="B167" s="3" t="s">
        <v>1362</v>
      </c>
      <c r="C167" s="4">
        <v>13.49</v>
      </c>
      <c r="D167" s="4">
        <v>13.91</v>
      </c>
      <c r="E167" s="4">
        <v>13.46</v>
      </c>
      <c r="F167" s="3">
        <f t="shared" si="8"/>
        <v>1.02149740548554</v>
      </c>
      <c r="G167" s="4">
        <v>13.78</v>
      </c>
      <c r="H167" s="4">
        <v>13.49</v>
      </c>
      <c r="I167" s="4">
        <v>6437542</v>
      </c>
      <c r="J167" s="4">
        <v>94767202</v>
      </c>
      <c r="K167" s="4">
        <v>8113</v>
      </c>
      <c r="M167" s="1">
        <f t="shared" si="6"/>
        <v>-0.00217233888486612</v>
      </c>
    </row>
    <row r="168" spans="1:13">
      <c r="A168">
        <f t="shared" si="7"/>
        <v>167</v>
      </c>
      <c r="B168" s="3" t="s">
        <v>1363</v>
      </c>
      <c r="C168" s="4">
        <v>13.78</v>
      </c>
      <c r="D168" s="4">
        <v>13.9</v>
      </c>
      <c r="E168" s="4">
        <v>13.65</v>
      </c>
      <c r="F168" s="3">
        <f t="shared" si="8"/>
        <v>1.0021770682148</v>
      </c>
      <c r="G168" s="4">
        <v>13.81</v>
      </c>
      <c r="H168" s="4">
        <v>13.72</v>
      </c>
      <c r="I168" s="4">
        <v>4930246</v>
      </c>
      <c r="J168" s="4">
        <v>72722875</v>
      </c>
      <c r="K168" s="4">
        <v>5065</v>
      </c>
      <c r="M168" s="1">
        <f t="shared" si="6"/>
        <v>0.0014503263234229</v>
      </c>
    </row>
    <row r="169" spans="1:13">
      <c r="A169">
        <f t="shared" si="7"/>
        <v>168</v>
      </c>
      <c r="B169" s="3" t="s">
        <v>1364</v>
      </c>
      <c r="C169" s="4">
        <v>13.81</v>
      </c>
      <c r="D169" s="4">
        <v>13.9</v>
      </c>
      <c r="E169" s="4">
        <v>13.73</v>
      </c>
      <c r="F169" s="3">
        <f t="shared" si="8"/>
        <v>0.998551774076756</v>
      </c>
      <c r="G169" s="4">
        <v>13.79</v>
      </c>
      <c r="H169" s="4">
        <v>13.9</v>
      </c>
      <c r="I169" s="4">
        <v>2953558</v>
      </c>
      <c r="J169" s="4">
        <v>43635365</v>
      </c>
      <c r="K169" s="4">
        <v>3338</v>
      </c>
      <c r="M169" s="1">
        <f t="shared" si="6"/>
        <v>0.000725689404934782</v>
      </c>
    </row>
    <row r="170" spans="1:13">
      <c r="A170">
        <f t="shared" si="7"/>
        <v>169</v>
      </c>
      <c r="B170" s="3" t="s">
        <v>1365</v>
      </c>
      <c r="C170" s="4">
        <v>13.79</v>
      </c>
      <c r="D170" s="4">
        <v>13.85</v>
      </c>
      <c r="E170" s="4">
        <v>13.68</v>
      </c>
      <c r="F170" s="3">
        <f t="shared" si="8"/>
        <v>0.999274836838289</v>
      </c>
      <c r="G170" s="4">
        <v>13.78</v>
      </c>
      <c r="H170" s="4">
        <v>13.77</v>
      </c>
      <c r="I170" s="4">
        <v>3684512</v>
      </c>
      <c r="J170" s="4">
        <v>54451261</v>
      </c>
      <c r="K170" s="4">
        <v>4505</v>
      </c>
      <c r="M170" s="1">
        <f t="shared" si="6"/>
        <v>-0.0233876683203402</v>
      </c>
    </row>
    <row r="171" spans="1:13">
      <c r="A171">
        <f t="shared" si="7"/>
        <v>170</v>
      </c>
      <c r="B171" s="3" t="s">
        <v>1366</v>
      </c>
      <c r="C171" s="4">
        <v>13.78</v>
      </c>
      <c r="D171" s="4">
        <v>14.15</v>
      </c>
      <c r="E171" s="4">
        <v>13.76</v>
      </c>
      <c r="F171" s="3">
        <f t="shared" si="8"/>
        <v>1.02394775036284</v>
      </c>
      <c r="G171" s="4">
        <v>14.11</v>
      </c>
      <c r="H171" s="4">
        <v>13.78</v>
      </c>
      <c r="I171" s="4">
        <v>7613069</v>
      </c>
      <c r="J171" s="4">
        <v>114024654</v>
      </c>
      <c r="K171" s="4">
        <v>7828</v>
      </c>
      <c r="M171" s="1">
        <f t="shared" si="6"/>
        <v>0.0129217516152189</v>
      </c>
    </row>
    <row r="172" spans="1:13">
      <c r="A172">
        <f t="shared" si="7"/>
        <v>171</v>
      </c>
      <c r="B172" s="3" t="s">
        <v>1367</v>
      </c>
      <c r="C172" s="4">
        <v>14.11</v>
      </c>
      <c r="D172" s="4">
        <v>14.17</v>
      </c>
      <c r="E172" s="4">
        <v>13.91</v>
      </c>
      <c r="F172" s="3">
        <f t="shared" si="8"/>
        <v>0.987243090007087</v>
      </c>
      <c r="G172" s="4">
        <v>13.93</v>
      </c>
      <c r="H172" s="4">
        <v>14.01</v>
      </c>
      <c r="I172" s="4">
        <v>4262700</v>
      </c>
      <c r="J172" s="4">
        <v>63970708</v>
      </c>
      <c r="K172" s="4">
        <v>6255</v>
      </c>
      <c r="M172" s="1">
        <f t="shared" si="6"/>
        <v>-0.00712758374910905</v>
      </c>
    </row>
    <row r="173" spans="1:13">
      <c r="A173">
        <f t="shared" si="7"/>
        <v>172</v>
      </c>
      <c r="B173" s="3" t="s">
        <v>1368</v>
      </c>
      <c r="C173" s="4">
        <v>13.93</v>
      </c>
      <c r="D173" s="4">
        <v>14.09</v>
      </c>
      <c r="E173" s="4">
        <v>13.95</v>
      </c>
      <c r="F173" s="3">
        <f t="shared" si="8"/>
        <v>1.00717875089734</v>
      </c>
      <c r="G173" s="4">
        <v>14.03</v>
      </c>
      <c r="H173" s="4">
        <v>13.99</v>
      </c>
      <c r="I173" s="4">
        <v>3074810</v>
      </c>
      <c r="J173" s="4">
        <v>46177873</v>
      </c>
      <c r="K173" s="4">
        <v>4411</v>
      </c>
      <c r="M173" s="1">
        <f t="shared" si="6"/>
        <v>-0.00496453900709226</v>
      </c>
    </row>
    <row r="174" spans="1:13">
      <c r="A174">
        <f t="shared" si="7"/>
        <v>173</v>
      </c>
      <c r="B174" s="3" t="s">
        <v>1369</v>
      </c>
      <c r="C174" s="4">
        <v>14.03</v>
      </c>
      <c r="D174" s="4">
        <v>14.15</v>
      </c>
      <c r="E174" s="4">
        <v>14</v>
      </c>
      <c r="F174" s="3">
        <f t="shared" si="8"/>
        <v>1.00498930862438</v>
      </c>
      <c r="G174" s="4">
        <v>14.1</v>
      </c>
      <c r="H174" s="4">
        <v>14.05</v>
      </c>
      <c r="I174" s="4">
        <v>2572382</v>
      </c>
      <c r="J174" s="4">
        <v>38778207</v>
      </c>
      <c r="K174" s="4">
        <v>2778</v>
      </c>
      <c r="M174" s="1">
        <f t="shared" si="6"/>
        <v>-0.0112201963534362</v>
      </c>
    </row>
    <row r="175" spans="1:13">
      <c r="A175">
        <f t="shared" si="7"/>
        <v>174</v>
      </c>
      <c r="B175" s="3" t="s">
        <v>1370</v>
      </c>
      <c r="C175" s="4">
        <v>14.1</v>
      </c>
      <c r="D175" s="4">
        <v>14.35</v>
      </c>
      <c r="E175" s="4">
        <v>14.02</v>
      </c>
      <c r="F175" s="3">
        <f t="shared" si="8"/>
        <v>1.0113475177305</v>
      </c>
      <c r="G175" s="4">
        <v>14.26</v>
      </c>
      <c r="H175" s="4">
        <v>14.11</v>
      </c>
      <c r="I175" s="4">
        <v>3711414</v>
      </c>
      <c r="J175" s="4">
        <v>56455257</v>
      </c>
      <c r="K175" s="4">
        <v>4103</v>
      </c>
      <c r="M175" s="1">
        <f t="shared" si="6"/>
        <v>0.0149466192170817</v>
      </c>
    </row>
    <row r="176" spans="1:13">
      <c r="A176">
        <f t="shared" si="7"/>
        <v>175</v>
      </c>
      <c r="B176" s="3" t="s">
        <v>1371</v>
      </c>
      <c r="C176" s="4">
        <v>14.26</v>
      </c>
      <c r="D176" s="4">
        <v>14.33</v>
      </c>
      <c r="E176" s="4">
        <v>14</v>
      </c>
      <c r="F176" s="3">
        <f t="shared" si="8"/>
        <v>0.985273492286115</v>
      </c>
      <c r="G176" s="4">
        <v>14.05</v>
      </c>
      <c r="H176" s="4">
        <v>14.26</v>
      </c>
      <c r="I176" s="4">
        <v>3663741</v>
      </c>
      <c r="J176" s="4">
        <v>55393397</v>
      </c>
      <c r="K176" s="4">
        <v>3801</v>
      </c>
      <c r="M176" s="1">
        <f t="shared" si="6"/>
        <v>0.00572655690765922</v>
      </c>
    </row>
    <row r="177" spans="1:13">
      <c r="A177">
        <f t="shared" si="7"/>
        <v>176</v>
      </c>
      <c r="B177" s="3" t="s">
        <v>1372</v>
      </c>
      <c r="C177" s="4">
        <v>14.05</v>
      </c>
      <c r="D177" s="4">
        <v>14.12</v>
      </c>
      <c r="E177" s="4">
        <v>13.88</v>
      </c>
      <c r="F177" s="3">
        <f t="shared" si="8"/>
        <v>0.994306049822064</v>
      </c>
      <c r="G177" s="4">
        <v>13.97</v>
      </c>
      <c r="H177" s="4">
        <v>14.07</v>
      </c>
      <c r="I177" s="4">
        <v>3154422</v>
      </c>
      <c r="J177" s="4">
        <v>47256024</v>
      </c>
      <c r="K177" s="4">
        <v>4302</v>
      </c>
      <c r="M177" s="1">
        <f t="shared" si="6"/>
        <v>0.013052936910805</v>
      </c>
    </row>
    <row r="178" spans="1:13">
      <c r="A178">
        <f t="shared" si="7"/>
        <v>177</v>
      </c>
      <c r="B178" s="3" t="s">
        <v>1373</v>
      </c>
      <c r="C178" s="4">
        <v>13.97</v>
      </c>
      <c r="D178" s="4">
        <v>14.01</v>
      </c>
      <c r="E178" s="4">
        <v>13.74</v>
      </c>
      <c r="F178" s="3">
        <f t="shared" si="8"/>
        <v>0.987115246957767</v>
      </c>
      <c r="G178" s="4">
        <v>13.79</v>
      </c>
      <c r="H178" s="4">
        <v>14</v>
      </c>
      <c r="I178" s="4">
        <v>3613659</v>
      </c>
      <c r="J178" s="4">
        <v>53575265</v>
      </c>
      <c r="K178" s="4">
        <v>4492</v>
      </c>
      <c r="M178" s="1">
        <f t="shared" si="6"/>
        <v>0.00436999271667871</v>
      </c>
    </row>
    <row r="179" spans="1:13">
      <c r="A179">
        <f t="shared" si="7"/>
        <v>178</v>
      </c>
      <c r="B179" s="3" t="s">
        <v>1374</v>
      </c>
      <c r="C179" s="4">
        <v>13.79</v>
      </c>
      <c r="D179" s="4">
        <v>13.9</v>
      </c>
      <c r="E179" s="4">
        <v>13.68</v>
      </c>
      <c r="F179" s="3">
        <f t="shared" si="8"/>
        <v>0.995649021029732</v>
      </c>
      <c r="G179" s="4">
        <v>13.73</v>
      </c>
      <c r="H179" s="4">
        <v>13.8</v>
      </c>
      <c r="I179" s="4">
        <v>4268852</v>
      </c>
      <c r="J179" s="4">
        <v>62994408</v>
      </c>
      <c r="K179" s="4">
        <v>4888</v>
      </c>
      <c r="M179" s="1">
        <f t="shared" si="6"/>
        <v>-0.06343792633015</v>
      </c>
    </row>
    <row r="180" spans="1:13">
      <c r="A180">
        <f t="shared" si="7"/>
        <v>179</v>
      </c>
      <c r="B180" s="3" t="s">
        <v>1375</v>
      </c>
      <c r="C180" s="4">
        <v>13.73</v>
      </c>
      <c r="D180" s="4">
        <v>14.66</v>
      </c>
      <c r="E180" s="4">
        <v>13.93</v>
      </c>
      <c r="F180" s="3">
        <f t="shared" si="8"/>
        <v>1.06773488710852</v>
      </c>
      <c r="G180" s="4">
        <v>14.66</v>
      </c>
      <c r="H180" s="4">
        <v>13.94</v>
      </c>
      <c r="I180" s="4">
        <v>17148122</v>
      </c>
      <c r="J180" s="4">
        <v>264706154</v>
      </c>
      <c r="K180" s="4">
        <v>14384</v>
      </c>
      <c r="M180" s="1">
        <f t="shared" si="6"/>
        <v>-0.0226666666666666</v>
      </c>
    </row>
    <row r="181" spans="1:13">
      <c r="A181">
        <f t="shared" si="7"/>
        <v>180</v>
      </c>
      <c r="B181" s="3" t="s">
        <v>1376</v>
      </c>
      <c r="C181" s="4">
        <v>14.66</v>
      </c>
      <c r="D181" s="4">
        <v>15.34</v>
      </c>
      <c r="E181" s="4">
        <v>14.68</v>
      </c>
      <c r="F181" s="3">
        <f t="shared" si="8"/>
        <v>1.02319236016371</v>
      </c>
      <c r="G181" s="4">
        <v>15</v>
      </c>
      <c r="H181" s="4">
        <v>15.2</v>
      </c>
      <c r="I181" s="4">
        <v>20941054</v>
      </c>
      <c r="J181" s="4">
        <v>337864976</v>
      </c>
      <c r="K181" s="4">
        <v>18922</v>
      </c>
      <c r="M181" s="1">
        <f t="shared" si="6"/>
        <v>0.0452961672473868</v>
      </c>
    </row>
    <row r="182" spans="1:13">
      <c r="A182">
        <f t="shared" si="7"/>
        <v>181</v>
      </c>
      <c r="B182" s="3" t="s">
        <v>1377</v>
      </c>
      <c r="C182" s="4">
        <v>15</v>
      </c>
      <c r="D182" s="4">
        <v>15.19</v>
      </c>
      <c r="E182" s="4">
        <v>14.28</v>
      </c>
      <c r="F182" s="3">
        <f t="shared" si="8"/>
        <v>0.956666666666667</v>
      </c>
      <c r="G182" s="4">
        <v>14.35</v>
      </c>
      <c r="H182" s="4">
        <v>15.19</v>
      </c>
      <c r="I182" s="4">
        <v>13045999</v>
      </c>
      <c r="J182" s="4">
        <v>202755005</v>
      </c>
      <c r="K182" s="4">
        <v>12895</v>
      </c>
      <c r="M182" s="1">
        <f t="shared" si="6"/>
        <v>0.0141342756183744</v>
      </c>
    </row>
    <row r="183" spans="1:13">
      <c r="A183">
        <f t="shared" si="7"/>
        <v>182</v>
      </c>
      <c r="B183" s="3" t="s">
        <v>1378</v>
      </c>
      <c r="C183" s="4">
        <v>14.35</v>
      </c>
      <c r="D183" s="4">
        <v>14.63</v>
      </c>
      <c r="E183" s="4">
        <v>13.93</v>
      </c>
      <c r="F183" s="3">
        <f t="shared" si="8"/>
        <v>0.986062717770035</v>
      </c>
      <c r="G183" s="4">
        <v>14.15</v>
      </c>
      <c r="H183" s="4">
        <v>14.4</v>
      </c>
      <c r="I183" s="4">
        <v>10949227</v>
      </c>
      <c r="J183" s="4">
        <v>166969031</v>
      </c>
      <c r="K183" s="4">
        <v>9234</v>
      </c>
      <c r="M183" s="1">
        <f t="shared" si="6"/>
        <v>-0.0709126723571898</v>
      </c>
    </row>
    <row r="184" spans="1:13">
      <c r="A184">
        <f t="shared" si="7"/>
        <v>183</v>
      </c>
      <c r="B184" s="3" t="s">
        <v>1379</v>
      </c>
      <c r="C184" s="4">
        <v>14.15</v>
      </c>
      <c r="D184" s="4">
        <v>15.23</v>
      </c>
      <c r="E184" s="4">
        <v>14.17</v>
      </c>
      <c r="F184" s="3">
        <f t="shared" si="8"/>
        <v>1.07632508833922</v>
      </c>
      <c r="G184" s="4">
        <v>15.23</v>
      </c>
      <c r="H184" s="4">
        <v>14.92</v>
      </c>
      <c r="I184" s="4">
        <v>40365083</v>
      </c>
      <c r="J184" s="4">
        <v>646042312</v>
      </c>
      <c r="K184" s="4">
        <v>38163</v>
      </c>
      <c r="M184" s="1">
        <f t="shared" si="6"/>
        <v>0.022834116856951</v>
      </c>
    </row>
    <row r="185" spans="1:13">
      <c r="A185">
        <f t="shared" si="7"/>
        <v>184</v>
      </c>
      <c r="B185" s="3" t="s">
        <v>1380</v>
      </c>
      <c r="C185" s="4">
        <v>15.23</v>
      </c>
      <c r="D185" s="4">
        <v>15.3</v>
      </c>
      <c r="E185" s="4">
        <v>14.21</v>
      </c>
      <c r="F185" s="3">
        <f t="shared" si="8"/>
        <v>0.977675640183848</v>
      </c>
      <c r="G185" s="4">
        <v>14.89</v>
      </c>
      <c r="H185" s="4">
        <v>15.3</v>
      </c>
      <c r="I185" s="4">
        <v>26817724</v>
      </c>
      <c r="J185" s="4">
        <v>426572095</v>
      </c>
      <c r="K185" s="4">
        <v>25388</v>
      </c>
      <c r="M185" s="1">
        <f t="shared" si="6"/>
        <v>-0.0629326620516047</v>
      </c>
    </row>
    <row r="186" spans="1:13">
      <c r="A186">
        <f t="shared" si="7"/>
        <v>185</v>
      </c>
      <c r="B186" s="3" t="s">
        <v>1381</v>
      </c>
      <c r="C186" s="4">
        <v>14.89</v>
      </c>
      <c r="D186" s="4">
        <v>16.15</v>
      </c>
      <c r="E186" s="4">
        <v>14.52</v>
      </c>
      <c r="F186" s="3">
        <f t="shared" si="8"/>
        <v>1.06715916722633</v>
      </c>
      <c r="G186" s="4">
        <v>15.89</v>
      </c>
      <c r="H186" s="4">
        <v>14.88</v>
      </c>
      <c r="I186" s="4">
        <v>37441336</v>
      </c>
      <c r="J186" s="4">
        <v>607457957</v>
      </c>
      <c r="K186" s="4">
        <v>33962</v>
      </c>
      <c r="M186" s="1">
        <f t="shared" si="6"/>
        <v>0.0012602394454948</v>
      </c>
    </row>
    <row r="187" spans="1:13">
      <c r="A187">
        <f t="shared" si="7"/>
        <v>186</v>
      </c>
      <c r="B187" s="3" t="s">
        <v>1382</v>
      </c>
      <c r="C187" s="4">
        <v>15.89</v>
      </c>
      <c r="D187" s="4">
        <v>16.59</v>
      </c>
      <c r="E187" s="4">
        <v>15.52</v>
      </c>
      <c r="F187" s="3">
        <f t="shared" si="8"/>
        <v>0.998741346758968</v>
      </c>
      <c r="G187" s="4">
        <v>15.87</v>
      </c>
      <c r="H187" s="4">
        <v>16.05</v>
      </c>
      <c r="I187" s="4">
        <v>38209515</v>
      </c>
      <c r="J187" s="4">
        <v>658405086</v>
      </c>
      <c r="K187" s="4">
        <v>34912</v>
      </c>
      <c r="M187" s="1">
        <f t="shared" si="6"/>
        <v>0.0447662936142199</v>
      </c>
    </row>
    <row r="188" spans="1:13">
      <c r="A188">
        <f t="shared" si="7"/>
        <v>187</v>
      </c>
      <c r="B188" s="3" t="s">
        <v>1383</v>
      </c>
      <c r="C188" s="4">
        <v>15.87</v>
      </c>
      <c r="D188" s="4">
        <v>16.05</v>
      </c>
      <c r="E188" s="4">
        <v>15.02</v>
      </c>
      <c r="F188" s="3">
        <f t="shared" si="8"/>
        <v>0.957151858853182</v>
      </c>
      <c r="G188" s="4">
        <v>15.19</v>
      </c>
      <c r="H188" s="4">
        <v>15.68</v>
      </c>
      <c r="I188" s="4">
        <v>27067336</v>
      </c>
      <c r="J188" s="4">
        <v>448188916</v>
      </c>
      <c r="K188" s="4">
        <v>24925</v>
      </c>
      <c r="M188" s="1">
        <f t="shared" si="6"/>
        <v>0.022895622895623</v>
      </c>
    </row>
    <row r="189" spans="1:13">
      <c r="A189">
        <f t="shared" si="7"/>
        <v>188</v>
      </c>
      <c r="B189" s="3" t="s">
        <v>1384</v>
      </c>
      <c r="C189" s="4">
        <v>15.19</v>
      </c>
      <c r="D189" s="4">
        <v>15.08</v>
      </c>
      <c r="E189" s="4">
        <v>14.59</v>
      </c>
      <c r="F189" s="3">
        <f t="shared" si="8"/>
        <v>0.97761685319289</v>
      </c>
      <c r="G189" s="4">
        <v>14.85</v>
      </c>
      <c r="H189" s="4">
        <v>15.04</v>
      </c>
      <c r="I189" s="4">
        <v>15713673</v>
      </c>
      <c r="J189" s="4">
        <v>248499446</v>
      </c>
      <c r="K189" s="4">
        <v>16245</v>
      </c>
      <c r="M189" s="1">
        <f t="shared" si="6"/>
        <v>-0.01</v>
      </c>
    </row>
    <row r="190" spans="1:13">
      <c r="A190">
        <f t="shared" si="7"/>
        <v>189</v>
      </c>
      <c r="B190" s="3" t="s">
        <v>1385</v>
      </c>
      <c r="C190" s="4">
        <v>14.85</v>
      </c>
      <c r="D190" s="4">
        <v>15</v>
      </c>
      <c r="E190" s="4">
        <v>14.61</v>
      </c>
      <c r="F190" s="3">
        <f t="shared" si="8"/>
        <v>1.01010101010101</v>
      </c>
      <c r="G190" s="4">
        <v>15</v>
      </c>
      <c r="H190" s="4">
        <v>14.86</v>
      </c>
      <c r="I190" s="4">
        <v>11376081</v>
      </c>
      <c r="J190" s="4">
        <v>180243835</v>
      </c>
      <c r="K190" s="4">
        <v>11783</v>
      </c>
      <c r="M190" s="1">
        <f t="shared" si="6"/>
        <v>0.0155721056194991</v>
      </c>
    </row>
    <row r="191" spans="1:13">
      <c r="A191">
        <f t="shared" si="7"/>
        <v>190</v>
      </c>
      <c r="B191" s="3" t="s">
        <v>1386</v>
      </c>
      <c r="C191" s="4">
        <v>15</v>
      </c>
      <c r="D191" s="4">
        <v>15.11</v>
      </c>
      <c r="E191" s="4">
        <v>14.68</v>
      </c>
      <c r="F191" s="3">
        <f t="shared" si="8"/>
        <v>0.984666666666667</v>
      </c>
      <c r="G191" s="4">
        <v>14.77</v>
      </c>
      <c r="H191" s="4">
        <v>14.84</v>
      </c>
      <c r="I191" s="4">
        <v>12286744</v>
      </c>
      <c r="J191" s="4">
        <v>194926471</v>
      </c>
      <c r="K191" s="4">
        <v>10522</v>
      </c>
      <c r="M191" s="1">
        <f t="shared" si="6"/>
        <v>0.0394088669950738</v>
      </c>
    </row>
    <row r="192" spans="1:13">
      <c r="A192">
        <f t="shared" si="7"/>
        <v>191</v>
      </c>
      <c r="B192" s="3" t="s">
        <v>1387</v>
      </c>
      <c r="C192" s="4">
        <v>14.77</v>
      </c>
      <c r="D192" s="4">
        <v>14.73</v>
      </c>
      <c r="E192" s="4">
        <v>14.01</v>
      </c>
      <c r="F192" s="3">
        <f t="shared" si="8"/>
        <v>0.962085308056872</v>
      </c>
      <c r="G192" s="4">
        <v>14.21</v>
      </c>
      <c r="H192" s="4">
        <v>14.73</v>
      </c>
      <c r="I192" s="4">
        <v>16592423</v>
      </c>
      <c r="J192" s="4">
        <v>254909431</v>
      </c>
      <c r="K192" s="4">
        <v>15196</v>
      </c>
      <c r="M192" s="1">
        <f t="shared" si="6"/>
        <v>0.00780141843971638</v>
      </c>
    </row>
    <row r="193" spans="1:13">
      <c r="A193">
        <f t="shared" si="7"/>
        <v>192</v>
      </c>
      <c r="B193" s="3" t="s">
        <v>1388</v>
      </c>
      <c r="C193" s="4">
        <v>14.21</v>
      </c>
      <c r="D193" s="4">
        <v>14.32</v>
      </c>
      <c r="E193" s="4">
        <v>14.06</v>
      </c>
      <c r="F193" s="3">
        <f t="shared" si="8"/>
        <v>0.992258972554539</v>
      </c>
      <c r="G193" s="4">
        <v>14.1</v>
      </c>
      <c r="H193" s="4">
        <v>14.17</v>
      </c>
      <c r="I193" s="4">
        <v>9147456</v>
      </c>
      <c r="J193" s="4">
        <v>138741605</v>
      </c>
      <c r="K193" s="4">
        <v>8570</v>
      </c>
      <c r="M193" s="1">
        <f t="shared" si="6"/>
        <v>-0.0146750524109015</v>
      </c>
    </row>
    <row r="194" spans="1:13">
      <c r="A194">
        <f t="shared" si="7"/>
        <v>193</v>
      </c>
      <c r="B194" s="3" t="s">
        <v>1389</v>
      </c>
      <c r="C194" s="4">
        <v>14.1</v>
      </c>
      <c r="D194" s="4">
        <v>14.31</v>
      </c>
      <c r="E194" s="4">
        <v>14.1</v>
      </c>
      <c r="F194" s="3">
        <f t="shared" si="8"/>
        <v>1.01489361702128</v>
      </c>
      <c r="G194" s="4">
        <v>14.31</v>
      </c>
      <c r="H194" s="4">
        <v>14.1</v>
      </c>
      <c r="I194" s="4">
        <v>11269299</v>
      </c>
      <c r="J194" s="4">
        <v>171554495</v>
      </c>
      <c r="K194" s="4">
        <v>10864</v>
      </c>
      <c r="M194" s="1">
        <f t="shared" ref="M194:M245" si="9">G194/G195-1</f>
        <v>0.00210084033613445</v>
      </c>
    </row>
    <row r="195" spans="1:13">
      <c r="A195">
        <f t="shared" ref="A195:A246" si="10">A194+1</f>
        <v>194</v>
      </c>
      <c r="B195" s="3" t="s">
        <v>1390</v>
      </c>
      <c r="C195" s="4">
        <v>14.31</v>
      </c>
      <c r="D195" s="4">
        <v>14.45</v>
      </c>
      <c r="E195" s="4">
        <v>14.18</v>
      </c>
      <c r="F195" s="3">
        <f t="shared" ref="F195:F246" si="11">G195/$G194</f>
        <v>0.9979035639413</v>
      </c>
      <c r="G195" s="4">
        <v>14.28</v>
      </c>
      <c r="H195" s="4">
        <v>14.4</v>
      </c>
      <c r="I195" s="4">
        <v>10726277</v>
      </c>
      <c r="J195" s="4">
        <v>164143435</v>
      </c>
      <c r="K195" s="4">
        <v>8819</v>
      </c>
      <c r="M195" s="1">
        <f t="shared" si="9"/>
        <v>0.0142045454545454</v>
      </c>
    </row>
    <row r="196" spans="1:13">
      <c r="A196">
        <f t="shared" si="10"/>
        <v>195</v>
      </c>
      <c r="B196" s="3" t="s">
        <v>1391</v>
      </c>
      <c r="C196" s="4">
        <v>14.28</v>
      </c>
      <c r="D196" s="4">
        <v>14.28</v>
      </c>
      <c r="E196" s="4">
        <v>13.97</v>
      </c>
      <c r="F196" s="3">
        <f t="shared" si="11"/>
        <v>0.985994397759104</v>
      </c>
      <c r="G196" s="4">
        <v>14.08</v>
      </c>
      <c r="H196" s="4">
        <v>14.28</v>
      </c>
      <c r="I196" s="4">
        <v>10909443</v>
      </c>
      <c r="J196" s="4">
        <v>164479619</v>
      </c>
      <c r="K196" s="4">
        <v>10636</v>
      </c>
      <c r="M196" s="1">
        <f t="shared" si="9"/>
        <v>-0.00564971751412435</v>
      </c>
    </row>
    <row r="197" spans="1:13">
      <c r="A197">
        <f t="shared" si="10"/>
        <v>196</v>
      </c>
      <c r="B197" s="3" t="s">
        <v>1392</v>
      </c>
      <c r="C197" s="4">
        <v>14.08</v>
      </c>
      <c r="D197" s="4">
        <v>14.16</v>
      </c>
      <c r="E197" s="4">
        <v>13.96</v>
      </c>
      <c r="F197" s="3">
        <f t="shared" si="11"/>
        <v>1.00568181818182</v>
      </c>
      <c r="G197" s="4">
        <v>14.16</v>
      </c>
      <c r="H197" s="4">
        <v>14.05</v>
      </c>
      <c r="I197" s="4">
        <v>9437294</v>
      </c>
      <c r="J197" s="4">
        <v>142393430</v>
      </c>
      <c r="K197" s="4">
        <v>10609</v>
      </c>
      <c r="M197" s="1">
        <f t="shared" si="9"/>
        <v>-0.00770847932725993</v>
      </c>
    </row>
    <row r="198" spans="1:13">
      <c r="A198">
        <f t="shared" si="10"/>
        <v>197</v>
      </c>
      <c r="B198" s="3" t="s">
        <v>1393</v>
      </c>
      <c r="C198" s="4">
        <v>14.16</v>
      </c>
      <c r="D198" s="4">
        <v>14.32</v>
      </c>
      <c r="E198" s="4">
        <v>14.07</v>
      </c>
      <c r="F198" s="3">
        <f t="shared" si="11"/>
        <v>1.00776836158192</v>
      </c>
      <c r="G198" s="4">
        <v>14.27</v>
      </c>
      <c r="H198" s="4">
        <v>14.13</v>
      </c>
      <c r="I198" s="4">
        <v>10484667</v>
      </c>
      <c r="J198" s="4">
        <v>159789856</v>
      </c>
      <c r="K198" s="4">
        <v>8303</v>
      </c>
      <c r="M198" s="1">
        <f t="shared" si="9"/>
        <v>0.00210674157303359</v>
      </c>
    </row>
    <row r="199" spans="1:13">
      <c r="A199">
        <f t="shared" si="10"/>
        <v>198</v>
      </c>
      <c r="B199" s="3" t="s">
        <v>1394</v>
      </c>
      <c r="C199" s="4">
        <v>14.27</v>
      </c>
      <c r="D199" s="4">
        <v>14.35</v>
      </c>
      <c r="E199" s="4">
        <v>14.14</v>
      </c>
      <c r="F199" s="3">
        <f t="shared" si="11"/>
        <v>0.997897687456202</v>
      </c>
      <c r="G199" s="4">
        <v>14.24</v>
      </c>
      <c r="H199" s="4">
        <v>14.26</v>
      </c>
      <c r="I199" s="4">
        <v>11832502</v>
      </c>
      <c r="J199" s="4">
        <v>180569546</v>
      </c>
      <c r="K199" s="4">
        <v>9757</v>
      </c>
      <c r="M199" s="1">
        <f t="shared" si="9"/>
        <v>-0.00973574408901257</v>
      </c>
    </row>
    <row r="200" spans="1:13">
      <c r="A200">
        <f t="shared" si="10"/>
        <v>199</v>
      </c>
      <c r="B200" s="3" t="s">
        <v>1395</v>
      </c>
      <c r="C200" s="4">
        <v>14.24</v>
      </c>
      <c r="D200" s="4">
        <v>14.43</v>
      </c>
      <c r="E200" s="4">
        <v>14.01</v>
      </c>
      <c r="F200" s="3">
        <f t="shared" si="11"/>
        <v>1.00983146067416</v>
      </c>
      <c r="G200" s="4">
        <v>14.38</v>
      </c>
      <c r="H200" s="4">
        <v>14.07</v>
      </c>
      <c r="I200" s="4">
        <v>15125082</v>
      </c>
      <c r="J200" s="4">
        <v>230827462</v>
      </c>
      <c r="K200" s="4">
        <v>12906</v>
      </c>
      <c r="M200" s="1">
        <f t="shared" si="9"/>
        <v>0.0205819730305181</v>
      </c>
    </row>
    <row r="201" spans="1:13">
      <c r="A201">
        <f t="shared" si="10"/>
        <v>200</v>
      </c>
      <c r="B201" s="3" t="s">
        <v>1396</v>
      </c>
      <c r="C201" s="4">
        <v>14.38</v>
      </c>
      <c r="D201" s="4">
        <v>14.34</v>
      </c>
      <c r="E201" s="4">
        <v>14.05</v>
      </c>
      <c r="F201" s="3">
        <f t="shared" si="11"/>
        <v>0.979833101529903</v>
      </c>
      <c r="G201" s="4">
        <v>14.09</v>
      </c>
      <c r="H201" s="4">
        <v>14.28</v>
      </c>
      <c r="I201" s="4">
        <v>10340874</v>
      </c>
      <c r="J201" s="4">
        <v>157122230</v>
      </c>
      <c r="K201" s="4">
        <v>8841</v>
      </c>
      <c r="M201" s="1">
        <f t="shared" si="9"/>
        <v>0.00213371266002849</v>
      </c>
    </row>
    <row r="202" spans="1:13">
      <c r="A202">
        <f t="shared" si="10"/>
        <v>201</v>
      </c>
      <c r="B202" s="3" t="s">
        <v>1397</v>
      </c>
      <c r="C202" s="4">
        <v>14.09</v>
      </c>
      <c r="D202" s="4">
        <v>14.21</v>
      </c>
      <c r="E202" s="4">
        <v>14.02</v>
      </c>
      <c r="F202" s="3">
        <f t="shared" si="11"/>
        <v>0.997870830376153</v>
      </c>
      <c r="G202" s="4">
        <v>14.06</v>
      </c>
      <c r="H202" s="4">
        <v>14.15</v>
      </c>
      <c r="I202" s="4">
        <v>5811875</v>
      </c>
      <c r="J202" s="4">
        <v>87741149</v>
      </c>
      <c r="K202" s="4">
        <v>5326</v>
      </c>
      <c r="M202" s="1">
        <f t="shared" si="9"/>
        <v>0.0563486100676183</v>
      </c>
    </row>
    <row r="203" spans="1:13">
      <c r="A203">
        <f t="shared" si="10"/>
        <v>202</v>
      </c>
      <c r="B203" s="3" t="s">
        <v>1398</v>
      </c>
      <c r="C203" s="4">
        <v>14.06</v>
      </c>
      <c r="D203" s="4">
        <v>13.99</v>
      </c>
      <c r="E203" s="4">
        <v>13.31</v>
      </c>
      <c r="F203" s="3">
        <f t="shared" si="11"/>
        <v>0.946657183499289</v>
      </c>
      <c r="G203" s="4">
        <v>13.31</v>
      </c>
      <c r="H203" s="4">
        <v>13.89</v>
      </c>
      <c r="I203" s="4">
        <v>13131865</v>
      </c>
      <c r="J203" s="4">
        <v>191367311</v>
      </c>
      <c r="K203" s="4">
        <v>13618</v>
      </c>
      <c r="M203" s="1">
        <f t="shared" si="9"/>
        <v>-0.0169867060561298</v>
      </c>
    </row>
    <row r="204" spans="1:13">
      <c r="A204">
        <f t="shared" si="10"/>
        <v>203</v>
      </c>
      <c r="B204" s="3" t="s">
        <v>1399</v>
      </c>
      <c r="C204" s="4">
        <v>13.31</v>
      </c>
      <c r="D204" s="4">
        <v>13.56</v>
      </c>
      <c r="E204" s="4">
        <v>13.33</v>
      </c>
      <c r="F204" s="3">
        <f t="shared" si="11"/>
        <v>1.01728024042074</v>
      </c>
      <c r="G204" s="4">
        <v>13.54</v>
      </c>
      <c r="H204" s="4">
        <v>13.4</v>
      </c>
      <c r="I204" s="4">
        <v>7712276</v>
      </c>
      <c r="J204" s="4">
        <v>111343011</v>
      </c>
      <c r="K204" s="4">
        <v>7406</v>
      </c>
      <c r="M204" s="1">
        <f t="shared" si="9"/>
        <v>-0.00514327700220429</v>
      </c>
    </row>
    <row r="205" spans="1:13">
      <c r="A205">
        <f t="shared" si="10"/>
        <v>204</v>
      </c>
      <c r="B205" s="3" t="s">
        <v>1400</v>
      </c>
      <c r="C205" s="4">
        <v>13.54</v>
      </c>
      <c r="D205" s="4">
        <v>13.75</v>
      </c>
      <c r="E205" s="4">
        <v>13.55</v>
      </c>
      <c r="F205" s="3">
        <f t="shared" si="11"/>
        <v>1.00516986706056</v>
      </c>
      <c r="G205" s="4">
        <v>13.61</v>
      </c>
      <c r="H205" s="4">
        <v>13.61</v>
      </c>
      <c r="I205" s="4">
        <v>7724817</v>
      </c>
      <c r="J205" s="4">
        <v>113041594</v>
      </c>
      <c r="K205" s="4">
        <v>7179</v>
      </c>
      <c r="M205" s="1">
        <f t="shared" si="9"/>
        <v>-0.00146735143066778</v>
      </c>
    </row>
    <row r="206" spans="1:13">
      <c r="A206">
        <f t="shared" si="10"/>
        <v>205</v>
      </c>
      <c r="B206" s="3" t="s">
        <v>1401</v>
      </c>
      <c r="C206" s="4">
        <v>13.61</v>
      </c>
      <c r="D206" s="4">
        <v>13.67</v>
      </c>
      <c r="E206" s="4">
        <v>13.47</v>
      </c>
      <c r="F206" s="3">
        <f t="shared" si="11"/>
        <v>1.00146950771492</v>
      </c>
      <c r="G206" s="4">
        <v>13.63</v>
      </c>
      <c r="H206" s="4">
        <v>13.66</v>
      </c>
      <c r="I206" s="4">
        <v>6087146</v>
      </c>
      <c r="J206" s="4">
        <v>88523494</v>
      </c>
      <c r="K206" s="4">
        <v>5937</v>
      </c>
      <c r="M206" s="1">
        <f t="shared" si="9"/>
        <v>-0.0144613159797541</v>
      </c>
    </row>
    <row r="207" spans="1:13">
      <c r="A207">
        <f t="shared" si="10"/>
        <v>206</v>
      </c>
      <c r="B207" s="3" t="s">
        <v>1402</v>
      </c>
      <c r="C207" s="4">
        <v>13.63</v>
      </c>
      <c r="D207" s="4">
        <v>13.86</v>
      </c>
      <c r="E207" s="4">
        <v>13.65</v>
      </c>
      <c r="F207" s="3">
        <f t="shared" si="11"/>
        <v>1.01467351430668</v>
      </c>
      <c r="G207" s="4">
        <v>13.83</v>
      </c>
      <c r="H207" s="4">
        <v>13.67</v>
      </c>
      <c r="I207" s="4">
        <v>8691374</v>
      </c>
      <c r="J207" s="4">
        <v>128010492</v>
      </c>
      <c r="K207" s="4">
        <v>8138</v>
      </c>
      <c r="M207" s="1">
        <f t="shared" si="9"/>
        <v>-0.00503597122302157</v>
      </c>
    </row>
    <row r="208" spans="1:13">
      <c r="A208">
        <f t="shared" si="10"/>
        <v>207</v>
      </c>
      <c r="B208" s="3" t="s">
        <v>1403</v>
      </c>
      <c r="C208" s="4">
        <v>13.83</v>
      </c>
      <c r="D208" s="4">
        <v>13.95</v>
      </c>
      <c r="E208" s="4">
        <v>13.68</v>
      </c>
      <c r="F208" s="3">
        <f t="shared" si="11"/>
        <v>1.00506146059291</v>
      </c>
      <c r="G208" s="4">
        <v>13.9</v>
      </c>
      <c r="H208" s="4">
        <v>13.73</v>
      </c>
      <c r="I208" s="4">
        <v>7432944</v>
      </c>
      <c r="J208" s="4">
        <v>110368811</v>
      </c>
      <c r="K208" s="4">
        <v>6781</v>
      </c>
      <c r="M208" s="1">
        <f t="shared" si="9"/>
        <v>0.0145985401459854</v>
      </c>
    </row>
    <row r="209" spans="1:13">
      <c r="A209">
        <f t="shared" si="10"/>
        <v>208</v>
      </c>
      <c r="B209" s="3" t="s">
        <v>1404</v>
      </c>
      <c r="C209" s="4">
        <v>13.9</v>
      </c>
      <c r="D209" s="4">
        <v>13.93</v>
      </c>
      <c r="E209" s="4">
        <v>13.64</v>
      </c>
      <c r="F209" s="3">
        <f t="shared" si="11"/>
        <v>0.985611510791367</v>
      </c>
      <c r="G209" s="4">
        <v>13.7</v>
      </c>
      <c r="H209" s="4">
        <v>13.79</v>
      </c>
      <c r="I209" s="4">
        <v>7186247</v>
      </c>
      <c r="J209" s="4">
        <v>106025454</v>
      </c>
      <c r="K209" s="4">
        <v>7700</v>
      </c>
      <c r="M209" s="1">
        <f t="shared" si="9"/>
        <v>-0.00363636363636366</v>
      </c>
    </row>
    <row r="210" spans="1:13">
      <c r="A210">
        <f t="shared" si="10"/>
        <v>209</v>
      </c>
      <c r="B210" s="3" t="s">
        <v>1405</v>
      </c>
      <c r="C210" s="4">
        <v>13.7</v>
      </c>
      <c r="D210" s="4">
        <v>13.76</v>
      </c>
      <c r="E210" s="4">
        <v>13.28</v>
      </c>
      <c r="F210" s="3">
        <f t="shared" si="11"/>
        <v>1.0036496350365</v>
      </c>
      <c r="G210" s="4">
        <v>13.75</v>
      </c>
      <c r="H210" s="4">
        <v>13.58</v>
      </c>
      <c r="I210" s="4">
        <v>8523888</v>
      </c>
      <c r="J210" s="4">
        <v>123358696</v>
      </c>
      <c r="K210" s="4">
        <v>8681</v>
      </c>
      <c r="M210" s="1">
        <f t="shared" si="9"/>
        <v>0.0140117994100295</v>
      </c>
    </row>
    <row r="211" spans="1:13">
      <c r="A211">
        <f t="shared" si="10"/>
        <v>210</v>
      </c>
      <c r="B211" s="3" t="s">
        <v>1406</v>
      </c>
      <c r="C211" s="4">
        <v>13.75</v>
      </c>
      <c r="D211" s="4">
        <v>13.79</v>
      </c>
      <c r="E211" s="4">
        <v>13.56</v>
      </c>
      <c r="F211" s="3">
        <f t="shared" si="11"/>
        <v>0.986181818181818</v>
      </c>
      <c r="G211" s="4">
        <v>13.56</v>
      </c>
      <c r="H211" s="4">
        <v>13.74</v>
      </c>
      <c r="I211" s="4">
        <v>5042913</v>
      </c>
      <c r="J211" s="4">
        <v>73929831</v>
      </c>
      <c r="K211" s="4">
        <v>5931</v>
      </c>
      <c r="M211" s="1">
        <f t="shared" si="9"/>
        <v>0.0210843373493976</v>
      </c>
    </row>
    <row r="212" spans="1:13">
      <c r="A212">
        <f t="shared" si="10"/>
        <v>211</v>
      </c>
      <c r="B212" s="3" t="s">
        <v>1407</v>
      </c>
      <c r="C212" s="4">
        <v>13.56</v>
      </c>
      <c r="D212" s="4">
        <v>13.5</v>
      </c>
      <c r="E212" s="4">
        <v>13.23</v>
      </c>
      <c r="F212" s="3">
        <f t="shared" si="11"/>
        <v>0.979351032448378</v>
      </c>
      <c r="G212" s="4">
        <v>13.28</v>
      </c>
      <c r="H212" s="4">
        <v>13.44</v>
      </c>
      <c r="I212" s="4">
        <v>6118124</v>
      </c>
      <c r="J212" s="4">
        <v>87519189</v>
      </c>
      <c r="K212" s="4">
        <v>6795</v>
      </c>
      <c r="M212" s="1">
        <f t="shared" si="9"/>
        <v>0.0106544901065448</v>
      </c>
    </row>
    <row r="213" spans="1:13">
      <c r="A213">
        <f t="shared" si="10"/>
        <v>212</v>
      </c>
      <c r="B213" s="3" t="s">
        <v>1408</v>
      </c>
      <c r="C213" s="4">
        <v>13.28</v>
      </c>
      <c r="D213" s="4">
        <v>13.2</v>
      </c>
      <c r="E213" s="4">
        <v>12.62</v>
      </c>
      <c r="F213" s="3">
        <f t="shared" si="11"/>
        <v>0.989457831325301</v>
      </c>
      <c r="G213" s="4">
        <v>13.14</v>
      </c>
      <c r="H213" s="4">
        <v>12.79</v>
      </c>
      <c r="I213" s="4">
        <v>8859794</v>
      </c>
      <c r="J213" s="4">
        <v>121684185</v>
      </c>
      <c r="K213" s="4">
        <v>8874</v>
      </c>
      <c r="M213" s="1">
        <f t="shared" si="9"/>
        <v>0.0154559505409584</v>
      </c>
    </row>
    <row r="214" spans="1:13">
      <c r="A214">
        <f t="shared" si="10"/>
        <v>213</v>
      </c>
      <c r="B214" s="3" t="s">
        <v>1409</v>
      </c>
      <c r="C214" s="4">
        <v>13.14</v>
      </c>
      <c r="D214" s="4">
        <v>13.5</v>
      </c>
      <c r="E214" s="4">
        <v>12.87</v>
      </c>
      <c r="F214" s="3">
        <f t="shared" si="11"/>
        <v>0.984779299847793</v>
      </c>
      <c r="G214" s="4">
        <v>12.94</v>
      </c>
      <c r="H214" s="4">
        <v>13.16</v>
      </c>
      <c r="I214" s="4">
        <v>7931560</v>
      </c>
      <c r="J214" s="4">
        <v>112412717</v>
      </c>
      <c r="K214" s="4">
        <v>8079</v>
      </c>
      <c r="M214" s="1">
        <f t="shared" si="9"/>
        <v>0.0188976377952756</v>
      </c>
    </row>
    <row r="215" spans="1:13">
      <c r="A215">
        <f t="shared" si="10"/>
        <v>214</v>
      </c>
      <c r="B215" s="3" t="s">
        <v>1410</v>
      </c>
      <c r="C215" s="4">
        <v>12.94</v>
      </c>
      <c r="D215" s="4">
        <v>13.07</v>
      </c>
      <c r="E215" s="4">
        <v>12.34</v>
      </c>
      <c r="F215" s="3">
        <f t="shared" si="11"/>
        <v>0.98145285935085</v>
      </c>
      <c r="G215" s="4">
        <v>12.7</v>
      </c>
      <c r="H215" s="4">
        <v>12.94</v>
      </c>
      <c r="I215" s="4">
        <v>5965267</v>
      </c>
      <c r="J215" s="4">
        <v>81088239</v>
      </c>
      <c r="K215" s="4">
        <v>6625</v>
      </c>
      <c r="M215" s="1">
        <f t="shared" si="9"/>
        <v>0.0135674381484436</v>
      </c>
    </row>
    <row r="216" spans="1:13">
      <c r="A216">
        <f t="shared" si="10"/>
        <v>215</v>
      </c>
      <c r="B216" s="3" t="s">
        <v>1411</v>
      </c>
      <c r="C216" s="4">
        <v>12.7</v>
      </c>
      <c r="D216" s="4">
        <v>12.91</v>
      </c>
      <c r="E216" s="4">
        <v>12.53</v>
      </c>
      <c r="F216" s="3">
        <f t="shared" si="11"/>
        <v>0.986614173228346</v>
      </c>
      <c r="G216" s="4">
        <v>12.53</v>
      </c>
      <c r="H216" s="4">
        <v>12.85</v>
      </c>
      <c r="I216" s="4">
        <v>4446279</v>
      </c>
      <c r="J216" s="4">
        <v>60899904</v>
      </c>
      <c r="K216" s="4">
        <v>4994</v>
      </c>
      <c r="M216" s="1">
        <f t="shared" si="9"/>
        <v>0.000798722044728528</v>
      </c>
    </row>
    <row r="217" spans="1:13">
      <c r="A217">
        <f t="shared" si="10"/>
        <v>216</v>
      </c>
      <c r="B217" s="3" t="s">
        <v>1412</v>
      </c>
      <c r="C217" s="4">
        <v>12.53</v>
      </c>
      <c r="D217" s="4">
        <v>12.64</v>
      </c>
      <c r="E217" s="4">
        <v>12.32</v>
      </c>
      <c r="F217" s="3">
        <f t="shared" si="11"/>
        <v>0.999201915403033</v>
      </c>
      <c r="G217" s="4">
        <v>12.52</v>
      </c>
      <c r="H217" s="4">
        <v>12.51</v>
      </c>
      <c r="I217" s="4">
        <v>5348267</v>
      </c>
      <c r="J217" s="4">
        <v>71398995</v>
      </c>
      <c r="K217" s="4">
        <v>6172</v>
      </c>
      <c r="M217" s="1">
        <f t="shared" si="9"/>
        <v>-0.0211102423768569</v>
      </c>
    </row>
    <row r="218" spans="1:13">
      <c r="A218">
        <f t="shared" si="10"/>
        <v>217</v>
      </c>
      <c r="B218" s="3" t="s">
        <v>1413</v>
      </c>
      <c r="C218" s="4">
        <v>12.52</v>
      </c>
      <c r="D218" s="4">
        <v>12.79</v>
      </c>
      <c r="E218" s="4">
        <v>12.53</v>
      </c>
      <c r="F218" s="3">
        <f t="shared" si="11"/>
        <v>1.02156549520767</v>
      </c>
      <c r="G218" s="4">
        <v>12.79</v>
      </c>
      <c r="H218" s="4">
        <v>12.58</v>
      </c>
      <c r="I218" s="4">
        <v>4368713</v>
      </c>
      <c r="J218" s="4">
        <v>59373777</v>
      </c>
      <c r="K218" s="4">
        <v>4929</v>
      </c>
      <c r="M218" s="1">
        <f t="shared" si="9"/>
        <v>-0.0281155015197569</v>
      </c>
    </row>
    <row r="219" spans="1:13">
      <c r="A219">
        <f t="shared" si="10"/>
        <v>218</v>
      </c>
      <c r="B219" s="3" t="s">
        <v>1414</v>
      </c>
      <c r="C219" s="4">
        <v>12.79</v>
      </c>
      <c r="D219" s="4">
        <v>13.5</v>
      </c>
      <c r="E219" s="4">
        <v>12.54</v>
      </c>
      <c r="F219" s="3">
        <f t="shared" si="11"/>
        <v>1.02892885066458</v>
      </c>
      <c r="G219" s="4">
        <v>13.16</v>
      </c>
      <c r="H219" s="4">
        <v>12.63</v>
      </c>
      <c r="I219" s="4">
        <v>8348909</v>
      </c>
      <c r="J219" s="4">
        <v>115750317</v>
      </c>
      <c r="K219" s="4">
        <v>9082</v>
      </c>
      <c r="M219" s="1">
        <f t="shared" si="9"/>
        <v>0.007656967840735</v>
      </c>
    </row>
    <row r="220" spans="1:13">
      <c r="A220">
        <f t="shared" si="10"/>
        <v>219</v>
      </c>
      <c r="B220" s="3" t="s">
        <v>1415</v>
      </c>
      <c r="C220" s="4">
        <v>13.16</v>
      </c>
      <c r="D220" s="4">
        <v>13.2</v>
      </c>
      <c r="E220" s="4">
        <v>12.87</v>
      </c>
      <c r="F220" s="3">
        <f t="shared" si="11"/>
        <v>0.992401215805471</v>
      </c>
      <c r="G220" s="4">
        <v>13.06</v>
      </c>
      <c r="H220" s="4">
        <v>13.1</v>
      </c>
      <c r="I220" s="4">
        <v>6585898</v>
      </c>
      <c r="J220" s="4">
        <v>91846493</v>
      </c>
      <c r="K220" s="4">
        <v>6818</v>
      </c>
      <c r="M220" s="1">
        <f t="shared" si="9"/>
        <v>-0.00835231586940011</v>
      </c>
    </row>
    <row r="221" spans="1:13">
      <c r="A221">
        <f t="shared" si="10"/>
        <v>220</v>
      </c>
      <c r="B221" s="3" t="s">
        <v>1416</v>
      </c>
      <c r="C221" s="4">
        <v>13.06</v>
      </c>
      <c r="D221" s="4">
        <v>13.28</v>
      </c>
      <c r="E221" s="4">
        <v>13.08</v>
      </c>
      <c r="F221" s="3">
        <f t="shared" si="11"/>
        <v>1.00842266462481</v>
      </c>
      <c r="G221" s="4">
        <v>13.17</v>
      </c>
      <c r="H221" s="4">
        <v>13.25</v>
      </c>
      <c r="I221" s="4">
        <v>5942652</v>
      </c>
      <c r="J221" s="4">
        <v>83929691</v>
      </c>
      <c r="K221" s="4">
        <v>4854</v>
      </c>
      <c r="M221" s="1">
        <f t="shared" si="9"/>
        <v>-0.000758725341426403</v>
      </c>
    </row>
    <row r="222" spans="1:13">
      <c r="A222">
        <f t="shared" si="10"/>
        <v>221</v>
      </c>
      <c r="B222" s="3" t="s">
        <v>1417</v>
      </c>
      <c r="C222" s="4">
        <v>13.17</v>
      </c>
      <c r="D222" s="4">
        <v>13.39</v>
      </c>
      <c r="E222" s="4">
        <v>13.04</v>
      </c>
      <c r="F222" s="3">
        <f t="shared" si="11"/>
        <v>1.00075930144267</v>
      </c>
      <c r="G222" s="4">
        <v>13.18</v>
      </c>
      <c r="H222" s="4">
        <v>13.13</v>
      </c>
      <c r="I222" s="4">
        <v>5628872</v>
      </c>
      <c r="J222" s="4">
        <v>79856512</v>
      </c>
      <c r="K222" s="4">
        <v>5272</v>
      </c>
      <c r="M222" s="1">
        <f t="shared" si="9"/>
        <v>0.0122887864823349</v>
      </c>
    </row>
    <row r="223" spans="1:13">
      <c r="A223">
        <f t="shared" si="10"/>
        <v>222</v>
      </c>
      <c r="B223" s="3" t="s">
        <v>1418</v>
      </c>
      <c r="C223" s="4">
        <v>13.18</v>
      </c>
      <c r="D223" s="4">
        <v>13.31</v>
      </c>
      <c r="E223" s="4">
        <v>12.99</v>
      </c>
      <c r="F223" s="3">
        <f t="shared" si="11"/>
        <v>0.987860394537178</v>
      </c>
      <c r="G223" s="4">
        <v>13.02</v>
      </c>
      <c r="H223" s="4">
        <v>13.24</v>
      </c>
      <c r="I223" s="4">
        <v>4545613</v>
      </c>
      <c r="J223" s="4">
        <v>63947966</v>
      </c>
      <c r="K223" s="4">
        <v>4730</v>
      </c>
      <c r="M223" s="1">
        <f t="shared" si="9"/>
        <v>0.0100853374709076</v>
      </c>
    </row>
    <row r="224" spans="1:13">
      <c r="A224">
        <f t="shared" si="10"/>
        <v>223</v>
      </c>
      <c r="B224" s="3" t="s">
        <v>1419</v>
      </c>
      <c r="C224" s="4">
        <v>13.02</v>
      </c>
      <c r="D224" s="4">
        <v>12.97</v>
      </c>
      <c r="E224" s="4">
        <v>12.8</v>
      </c>
      <c r="F224" s="3">
        <f t="shared" si="11"/>
        <v>0.990015360983103</v>
      </c>
      <c r="G224" s="4">
        <v>12.89</v>
      </c>
      <c r="H224" s="4">
        <v>12.97</v>
      </c>
      <c r="I224" s="4">
        <v>3733579</v>
      </c>
      <c r="J224" s="4">
        <v>51541621</v>
      </c>
      <c r="K224" s="4">
        <v>4178</v>
      </c>
      <c r="M224" s="1">
        <f t="shared" si="9"/>
        <v>0.00233281493001569</v>
      </c>
    </row>
    <row r="225" spans="1:13">
      <c r="A225">
        <f t="shared" si="10"/>
        <v>224</v>
      </c>
      <c r="B225" s="3" t="s">
        <v>1420</v>
      </c>
      <c r="C225" s="4">
        <v>12.89</v>
      </c>
      <c r="D225" s="4">
        <v>13.05</v>
      </c>
      <c r="E225" s="4">
        <v>12.84</v>
      </c>
      <c r="F225" s="3">
        <f t="shared" si="11"/>
        <v>0.99767261442979</v>
      </c>
      <c r="G225" s="4">
        <v>12.86</v>
      </c>
      <c r="H225" s="4">
        <v>12.9</v>
      </c>
      <c r="I225" s="4">
        <v>2663419</v>
      </c>
      <c r="J225" s="4">
        <v>36781257</v>
      </c>
      <c r="K225" s="4">
        <v>3047</v>
      </c>
      <c r="M225" s="1">
        <f t="shared" si="9"/>
        <v>0.0149960536700868</v>
      </c>
    </row>
    <row r="226" spans="1:13">
      <c r="A226">
        <f t="shared" si="10"/>
        <v>225</v>
      </c>
      <c r="B226" s="3" t="s">
        <v>1421</v>
      </c>
      <c r="C226" s="4">
        <v>12.86</v>
      </c>
      <c r="D226" s="4">
        <v>12.87</v>
      </c>
      <c r="E226" s="4">
        <v>12.63</v>
      </c>
      <c r="F226" s="3">
        <f t="shared" si="11"/>
        <v>0.985225505443235</v>
      </c>
      <c r="G226" s="4">
        <v>12.67</v>
      </c>
      <c r="H226" s="4">
        <v>12.86</v>
      </c>
      <c r="I226" s="4">
        <v>3588859</v>
      </c>
      <c r="J226" s="4">
        <v>49074369</v>
      </c>
      <c r="K226" s="4">
        <v>4335</v>
      </c>
      <c r="M226" s="1">
        <f t="shared" si="9"/>
        <v>-0.00938232994526966</v>
      </c>
    </row>
    <row r="227" spans="1:13">
      <c r="A227">
        <f t="shared" si="10"/>
        <v>226</v>
      </c>
      <c r="B227" s="3" t="s">
        <v>1422</v>
      </c>
      <c r="C227" s="4">
        <v>12.67</v>
      </c>
      <c r="D227" s="4">
        <v>12.81</v>
      </c>
      <c r="E227" s="4">
        <v>12.52</v>
      </c>
      <c r="F227" s="3">
        <f t="shared" si="11"/>
        <v>1.00947119179163</v>
      </c>
      <c r="G227" s="4">
        <v>12.79</v>
      </c>
      <c r="H227" s="4">
        <v>12.66</v>
      </c>
      <c r="I227" s="4">
        <v>2792650</v>
      </c>
      <c r="J227" s="4">
        <v>37819690</v>
      </c>
      <c r="K227" s="4">
        <v>3817</v>
      </c>
      <c r="M227" s="1">
        <f t="shared" si="9"/>
        <v>-0.00156128024980495</v>
      </c>
    </row>
    <row r="228" spans="1:13">
      <c r="A228">
        <f t="shared" si="10"/>
        <v>227</v>
      </c>
      <c r="B228" s="3" t="s">
        <v>1423</v>
      </c>
      <c r="C228" s="4">
        <v>12.79</v>
      </c>
      <c r="D228" s="4">
        <v>12.91</v>
      </c>
      <c r="E228" s="4">
        <v>12.75</v>
      </c>
      <c r="F228" s="3">
        <f t="shared" si="11"/>
        <v>1.00156372165755</v>
      </c>
      <c r="G228" s="4">
        <v>12.81</v>
      </c>
      <c r="H228" s="4">
        <v>12.78</v>
      </c>
      <c r="I228" s="4">
        <v>2895844</v>
      </c>
      <c r="J228" s="4">
        <v>39816176</v>
      </c>
      <c r="K228" s="4">
        <v>3446</v>
      </c>
      <c r="M228" s="1">
        <f t="shared" si="9"/>
        <v>-0.0183908045977011</v>
      </c>
    </row>
    <row r="229" spans="1:13">
      <c r="A229">
        <f t="shared" si="10"/>
        <v>228</v>
      </c>
      <c r="B229" s="3" t="s">
        <v>1424</v>
      </c>
      <c r="C229" s="4">
        <v>12.81</v>
      </c>
      <c r="D229" s="4">
        <v>13.09</v>
      </c>
      <c r="E229" s="4">
        <v>12.91</v>
      </c>
      <c r="F229" s="3">
        <f t="shared" si="11"/>
        <v>1.01873536299766</v>
      </c>
      <c r="G229" s="4">
        <v>13.05</v>
      </c>
      <c r="H229" s="4">
        <v>12.94</v>
      </c>
      <c r="I229" s="4">
        <v>5975284</v>
      </c>
      <c r="J229" s="4">
        <v>83213673</v>
      </c>
      <c r="K229" s="4">
        <v>5109</v>
      </c>
      <c r="M229" s="1">
        <f t="shared" si="9"/>
        <v>0.00772200772200793</v>
      </c>
    </row>
    <row r="230" spans="1:13">
      <c r="A230">
        <f t="shared" si="10"/>
        <v>229</v>
      </c>
      <c r="B230" s="3" t="s">
        <v>1425</v>
      </c>
      <c r="C230" s="4">
        <v>13.05</v>
      </c>
      <c r="D230" s="4">
        <v>12.95</v>
      </c>
      <c r="E230" s="4">
        <v>12.64</v>
      </c>
      <c r="F230" s="3">
        <f t="shared" si="11"/>
        <v>0.992337164750958</v>
      </c>
      <c r="G230" s="4">
        <v>12.95</v>
      </c>
      <c r="H230" s="4">
        <v>12.86</v>
      </c>
      <c r="I230" s="4">
        <v>7358085</v>
      </c>
      <c r="J230" s="4">
        <v>101067984</v>
      </c>
      <c r="K230" s="4">
        <v>7566</v>
      </c>
      <c r="M230" s="1">
        <f t="shared" si="9"/>
        <v>-0.00384615384615394</v>
      </c>
    </row>
    <row r="231" spans="1:13">
      <c r="A231">
        <f t="shared" si="10"/>
        <v>230</v>
      </c>
      <c r="B231" s="3" t="s">
        <v>1426</v>
      </c>
      <c r="C231" s="4">
        <v>12.95</v>
      </c>
      <c r="D231" s="4">
        <v>13.06</v>
      </c>
      <c r="E231" s="4">
        <v>12.9</v>
      </c>
      <c r="F231" s="3">
        <f t="shared" si="11"/>
        <v>1.003861003861</v>
      </c>
      <c r="G231" s="4">
        <v>13</v>
      </c>
      <c r="H231" s="4">
        <v>12.94</v>
      </c>
      <c r="I231" s="4">
        <v>5710267</v>
      </c>
      <c r="J231" s="4">
        <v>79504413</v>
      </c>
      <c r="K231" s="4">
        <v>4901</v>
      </c>
      <c r="M231" s="1">
        <f t="shared" si="9"/>
        <v>0.0124610591900312</v>
      </c>
    </row>
    <row r="232" spans="1:13">
      <c r="A232">
        <f t="shared" si="10"/>
        <v>231</v>
      </c>
      <c r="B232" s="3" t="s">
        <v>1427</v>
      </c>
      <c r="C232" s="4">
        <v>13</v>
      </c>
      <c r="D232" s="4">
        <v>13.14</v>
      </c>
      <c r="E232" s="4">
        <v>12.79</v>
      </c>
      <c r="F232" s="3">
        <f t="shared" si="11"/>
        <v>0.987692307692308</v>
      </c>
      <c r="G232" s="4">
        <v>12.84</v>
      </c>
      <c r="H232" s="4">
        <v>13.02</v>
      </c>
      <c r="I232" s="4">
        <v>5181325</v>
      </c>
      <c r="J232" s="4">
        <v>71927593</v>
      </c>
      <c r="K232" s="4">
        <v>5300</v>
      </c>
      <c r="M232" s="1">
        <f t="shared" si="9"/>
        <v>-0.0107858243451464</v>
      </c>
    </row>
    <row r="233" spans="1:13">
      <c r="A233">
        <f t="shared" si="10"/>
        <v>232</v>
      </c>
      <c r="B233" s="3" t="s">
        <v>1428</v>
      </c>
      <c r="C233" s="4">
        <v>12.84</v>
      </c>
      <c r="D233" s="4">
        <v>13.1</v>
      </c>
      <c r="E233" s="4">
        <v>12.69</v>
      </c>
      <c r="F233" s="3">
        <f t="shared" si="11"/>
        <v>1.01090342679128</v>
      </c>
      <c r="G233" s="4">
        <v>12.98</v>
      </c>
      <c r="H233" s="4">
        <v>12.85</v>
      </c>
      <c r="I233" s="4">
        <v>3915762</v>
      </c>
      <c r="J233" s="4">
        <v>54359916</v>
      </c>
      <c r="K233" s="4">
        <v>4309</v>
      </c>
      <c r="M233" s="1">
        <f t="shared" si="9"/>
        <v>-0.010670731707317</v>
      </c>
    </row>
    <row r="234" spans="1:13">
      <c r="A234">
        <f t="shared" si="10"/>
        <v>233</v>
      </c>
      <c r="B234" s="3" t="s">
        <v>1429</v>
      </c>
      <c r="C234" s="4">
        <v>12.98</v>
      </c>
      <c r="D234" s="4">
        <v>13.24</v>
      </c>
      <c r="E234" s="4">
        <v>12.89</v>
      </c>
      <c r="F234" s="3">
        <f t="shared" si="11"/>
        <v>1.01078582434515</v>
      </c>
      <c r="G234" s="4">
        <v>13.12</v>
      </c>
      <c r="H234" s="4">
        <v>13.04</v>
      </c>
      <c r="I234" s="4">
        <v>6871361</v>
      </c>
      <c r="J234" s="4">
        <v>96245475</v>
      </c>
      <c r="K234" s="4">
        <v>6768</v>
      </c>
      <c r="M234" s="1">
        <f t="shared" si="9"/>
        <v>-0.0201643017176999</v>
      </c>
    </row>
    <row r="235" spans="1:13">
      <c r="A235">
        <f t="shared" si="10"/>
        <v>234</v>
      </c>
      <c r="B235" s="3" t="s">
        <v>1430</v>
      </c>
      <c r="C235" s="4">
        <v>13.12</v>
      </c>
      <c r="D235" s="4">
        <v>13.49</v>
      </c>
      <c r="E235" s="4">
        <v>13.02</v>
      </c>
      <c r="F235" s="3">
        <f t="shared" si="11"/>
        <v>1.02057926829268</v>
      </c>
      <c r="G235" s="4">
        <v>13.39</v>
      </c>
      <c r="H235" s="4">
        <v>13.08</v>
      </c>
      <c r="I235" s="4">
        <v>11168873</v>
      </c>
      <c r="J235" s="4">
        <v>159824798</v>
      </c>
      <c r="K235" s="4">
        <v>10447</v>
      </c>
      <c r="M235" s="1">
        <f t="shared" si="9"/>
        <v>0.00374812593703155</v>
      </c>
    </row>
    <row r="236" spans="1:13">
      <c r="A236">
        <f t="shared" si="10"/>
        <v>235</v>
      </c>
      <c r="B236" s="3" t="s">
        <v>1431</v>
      </c>
      <c r="C236" s="4">
        <v>13.39</v>
      </c>
      <c r="D236" s="4">
        <v>13.49</v>
      </c>
      <c r="E236" s="4">
        <v>13.16</v>
      </c>
      <c r="F236" s="3">
        <f t="shared" si="11"/>
        <v>0.996265870052278</v>
      </c>
      <c r="G236" s="4">
        <v>13.34</v>
      </c>
      <c r="H236" s="4">
        <v>13.3</v>
      </c>
      <c r="I236" s="4">
        <v>8356897</v>
      </c>
      <c r="J236" s="4">
        <v>119290961</v>
      </c>
      <c r="K236" s="4">
        <v>7563</v>
      </c>
      <c r="M236" s="1">
        <f t="shared" si="9"/>
        <v>0.0190985485103132</v>
      </c>
    </row>
    <row r="237" spans="1:13">
      <c r="A237">
        <f t="shared" si="10"/>
        <v>236</v>
      </c>
      <c r="B237" s="3" t="s">
        <v>1432</v>
      </c>
      <c r="C237" s="4">
        <v>13.34</v>
      </c>
      <c r="D237" s="4">
        <v>13.39</v>
      </c>
      <c r="E237" s="4">
        <v>13.07</v>
      </c>
      <c r="F237" s="3">
        <f t="shared" si="11"/>
        <v>0.981259370314843</v>
      </c>
      <c r="G237" s="4">
        <v>13.09</v>
      </c>
      <c r="H237" s="4">
        <v>13.34</v>
      </c>
      <c r="I237" s="4">
        <v>6971341</v>
      </c>
      <c r="J237" s="4">
        <v>98463853</v>
      </c>
      <c r="K237" s="4">
        <v>6747</v>
      </c>
      <c r="M237" s="1">
        <f t="shared" si="9"/>
        <v>-0.00607441154138189</v>
      </c>
    </row>
    <row r="238" spans="1:13">
      <c r="A238">
        <f t="shared" si="10"/>
        <v>237</v>
      </c>
      <c r="B238" s="3" t="s">
        <v>1433</v>
      </c>
      <c r="C238" s="4">
        <v>13.09</v>
      </c>
      <c r="D238" s="4">
        <v>13.26</v>
      </c>
      <c r="E238" s="4">
        <v>13</v>
      </c>
      <c r="F238" s="3">
        <f t="shared" si="11"/>
        <v>1.0061115355233</v>
      </c>
      <c r="G238" s="4">
        <v>13.17</v>
      </c>
      <c r="H238" s="4">
        <v>13.06</v>
      </c>
      <c r="I238" s="4">
        <v>4632400</v>
      </c>
      <c r="J238" s="4">
        <v>65292461</v>
      </c>
      <c r="K238" s="4">
        <v>4964</v>
      </c>
      <c r="M238" s="1">
        <f t="shared" si="9"/>
        <v>0.0201394268009294</v>
      </c>
    </row>
    <row r="239" spans="1:13">
      <c r="A239">
        <f t="shared" si="10"/>
        <v>238</v>
      </c>
      <c r="B239" s="3" t="s">
        <v>1434</v>
      </c>
      <c r="C239" s="4">
        <v>13.17</v>
      </c>
      <c r="D239" s="4">
        <v>13.16</v>
      </c>
      <c r="E239" s="4">
        <v>12.82</v>
      </c>
      <c r="F239" s="3">
        <f t="shared" si="11"/>
        <v>0.980258162490509</v>
      </c>
      <c r="G239" s="4">
        <v>12.91</v>
      </c>
      <c r="H239" s="4">
        <v>13.13</v>
      </c>
      <c r="I239" s="4">
        <v>5033676</v>
      </c>
      <c r="J239" s="4">
        <v>69858106</v>
      </c>
      <c r="K239" s="4">
        <v>6008</v>
      </c>
      <c r="M239" s="1">
        <f t="shared" si="9"/>
        <v>-0.0038580246913581</v>
      </c>
    </row>
    <row r="240" spans="1:13">
      <c r="A240">
        <f t="shared" si="10"/>
        <v>239</v>
      </c>
      <c r="B240" s="3" t="s">
        <v>1435</v>
      </c>
      <c r="C240" s="4">
        <v>12.91</v>
      </c>
      <c r="D240" s="4">
        <v>13</v>
      </c>
      <c r="E240" s="4">
        <v>12.74</v>
      </c>
      <c r="F240" s="3">
        <f t="shared" si="11"/>
        <v>1.00387296669249</v>
      </c>
      <c r="G240" s="4">
        <v>12.96</v>
      </c>
      <c r="H240" s="4">
        <v>12.87</v>
      </c>
      <c r="I240" s="4">
        <v>4006453</v>
      </c>
      <c r="J240" s="4">
        <v>55304810</v>
      </c>
      <c r="K240" s="4">
        <v>4441</v>
      </c>
      <c r="M240" s="1">
        <f t="shared" si="9"/>
        <v>-0.0106870229007633</v>
      </c>
    </row>
    <row r="241" spans="1:13">
      <c r="A241">
        <f t="shared" si="10"/>
        <v>240</v>
      </c>
      <c r="B241" s="3" t="s">
        <v>1436</v>
      </c>
      <c r="C241" s="4">
        <v>12.96</v>
      </c>
      <c r="D241" s="4">
        <v>13.3</v>
      </c>
      <c r="E241" s="4">
        <v>12.94</v>
      </c>
      <c r="F241" s="3">
        <f t="shared" si="11"/>
        <v>1.0108024691358</v>
      </c>
      <c r="G241" s="4">
        <v>13.1</v>
      </c>
      <c r="H241" s="4">
        <v>12.96</v>
      </c>
      <c r="I241" s="4">
        <v>5827405</v>
      </c>
      <c r="J241" s="4">
        <v>82200099</v>
      </c>
      <c r="K241" s="4">
        <v>6944</v>
      </c>
      <c r="M241" s="1">
        <f t="shared" si="9"/>
        <v>0.0242376856919468</v>
      </c>
    </row>
    <row r="242" spans="1:13">
      <c r="A242">
        <f t="shared" si="10"/>
        <v>241</v>
      </c>
      <c r="B242" s="3" t="s">
        <v>1437</v>
      </c>
      <c r="C242" s="4">
        <v>13.1</v>
      </c>
      <c r="D242" s="4">
        <v>13.25</v>
      </c>
      <c r="E242" s="4">
        <v>12.74</v>
      </c>
      <c r="F242" s="3">
        <f t="shared" si="11"/>
        <v>0.976335877862595</v>
      </c>
      <c r="G242" s="4">
        <v>12.79</v>
      </c>
      <c r="H242" s="4">
        <v>13.21</v>
      </c>
      <c r="I242" s="4">
        <v>5282137</v>
      </c>
      <c r="J242" s="4">
        <v>72945866</v>
      </c>
      <c r="K242" s="4">
        <v>6757</v>
      </c>
      <c r="M242" s="1">
        <f t="shared" si="9"/>
        <v>0.00708661417322842</v>
      </c>
    </row>
    <row r="243" spans="1:13">
      <c r="A243">
        <f t="shared" si="10"/>
        <v>242</v>
      </c>
      <c r="B243" s="3" t="s">
        <v>1438</v>
      </c>
      <c r="C243" s="4">
        <v>12.79</v>
      </c>
      <c r="D243" s="4">
        <v>12.83</v>
      </c>
      <c r="E243" s="4">
        <v>12.47</v>
      </c>
      <c r="F243" s="3">
        <f t="shared" si="11"/>
        <v>0.992963252541048</v>
      </c>
      <c r="G243" s="4">
        <v>12.7</v>
      </c>
      <c r="H243" s="4">
        <v>12.8</v>
      </c>
      <c r="I243" s="4">
        <v>3514109</v>
      </c>
      <c r="J243" s="4">
        <v>47786678</v>
      </c>
      <c r="K243" s="4">
        <v>4760</v>
      </c>
      <c r="M243" s="1">
        <f t="shared" si="9"/>
        <v>-0.00781250000000011</v>
      </c>
    </row>
    <row r="244" spans="1:13">
      <c r="A244">
        <f t="shared" si="10"/>
        <v>243</v>
      </c>
      <c r="B244" s="3" t="s">
        <v>1439</v>
      </c>
      <c r="C244" s="4">
        <v>12.7</v>
      </c>
      <c r="D244" s="4">
        <v>12.98</v>
      </c>
      <c r="E244" s="4">
        <v>12.41</v>
      </c>
      <c r="F244" s="3">
        <f t="shared" si="11"/>
        <v>1.00787401574803</v>
      </c>
      <c r="G244" s="4">
        <v>12.8</v>
      </c>
      <c r="H244" s="4">
        <v>12.82</v>
      </c>
      <c r="I244" s="4">
        <v>5858185</v>
      </c>
      <c r="J244" s="4">
        <v>79751224</v>
      </c>
      <c r="K244" s="4">
        <v>6175</v>
      </c>
      <c r="M244" s="1">
        <f t="shared" si="9"/>
        <v>0.0054988216810683</v>
      </c>
    </row>
    <row r="245" spans="1:13">
      <c r="A245">
        <f t="shared" si="10"/>
        <v>244</v>
      </c>
      <c r="B245" s="3" t="s">
        <v>1440</v>
      </c>
      <c r="C245" s="4">
        <v>12.8</v>
      </c>
      <c r="D245" s="4">
        <v>12.83</v>
      </c>
      <c r="E245" s="4">
        <v>12.7</v>
      </c>
      <c r="F245" s="3">
        <f t="shared" si="11"/>
        <v>0.99453125</v>
      </c>
      <c r="G245" s="4">
        <v>12.73</v>
      </c>
      <c r="H245" s="4">
        <v>12.8</v>
      </c>
      <c r="I245" s="4">
        <v>3290024</v>
      </c>
      <c r="J245" s="4">
        <v>44981415</v>
      </c>
      <c r="K245" s="4">
        <v>3307</v>
      </c>
      <c r="M245" s="1">
        <f t="shared" si="9"/>
        <v>-0.0185042405551272</v>
      </c>
    </row>
    <row r="246" spans="1:11">
      <c r="A246">
        <f t="shared" si="10"/>
        <v>245</v>
      </c>
      <c r="B246" s="3" t="s">
        <v>67</v>
      </c>
      <c r="C246" s="4">
        <v>12.73</v>
      </c>
      <c r="D246" s="4">
        <v>13.01</v>
      </c>
      <c r="E246" s="4">
        <v>12.77</v>
      </c>
      <c r="F246" s="3">
        <f t="shared" si="11"/>
        <v>1.01885310290652</v>
      </c>
      <c r="G246" s="4">
        <v>12.97</v>
      </c>
      <c r="H246" s="4">
        <v>12.81</v>
      </c>
      <c r="I246" s="4">
        <v>4748449</v>
      </c>
      <c r="J246" s="4">
        <v>65730317</v>
      </c>
      <c r="K246" s="4">
        <v>5126</v>
      </c>
    </row>
  </sheetData>
  <conditionalFormatting sqref="F1:F246">
    <cfRule type="cellIs" dxfId="1" priority="2" operator="greaterThan">
      <formula>1.1</formula>
    </cfRule>
  </conditionalFormatting>
  <conditionalFormatting sqref="F2:F246">
    <cfRule type="cellIs" dxfId="0" priority="3" operator="greaterThan">
      <formula>1.05</formula>
    </cfRule>
  </conditionalFormatting>
  <conditionalFormatting sqref="O6:O7">
    <cfRule type="cellIs" dxfId="1" priority="1" operator="greaterThan">
      <formula>1.1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定价</vt:lpstr>
      <vt:lpstr>对冲策略</vt:lpstr>
      <vt:lpstr>券商收益</vt:lpstr>
      <vt:lpstr>2020-2021</vt:lpstr>
      <vt:lpstr>2019-2020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Kento</cp:lastModifiedBy>
  <dcterms:created xsi:type="dcterms:W3CDTF">2021-07-07T12:25:00Z</dcterms:created>
  <dcterms:modified xsi:type="dcterms:W3CDTF">2021-07-17T21:03:51Z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  <property fmtid="{D5CDD505-2E9C-101B-9397-08002B2CF9AE}" pid="3" name="ICV">
    <vt:lpwstr>89DA8088B3444557AE917610E46D9CCF</vt:lpwstr>
  </property>
</Properties>
</file>