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WM\Repositorio IWM\Organización\Procesos\Soporte Organizacional\3. Medición, Monitoreo y Control\Medición\"/>
    </mc:Choice>
  </mc:AlternateContent>
  <bookViews>
    <workbookView xWindow="600" yWindow="705" windowWidth="12915" windowHeight="4590" tabRatio="658" firstSheet="3" activeTab="5"/>
  </bookViews>
  <sheets>
    <sheet name="Procesos" sheetId="2" r:id="rId1"/>
    <sheet name="Productos" sheetId="3" r:id="rId2"/>
    <sheet name="Fisica" sheetId="4" r:id="rId3"/>
    <sheet name="Funcional" sheetId="5" r:id="rId4"/>
    <sheet name="Esfuerzo" sheetId="6" r:id="rId5"/>
    <sheet name="Costos" sheetId="9" r:id="rId6"/>
  </sheets>
  <calcPr calcId="152511"/>
</workbook>
</file>

<file path=xl/calcChain.xml><?xml version="1.0" encoding="utf-8"?>
<calcChain xmlns="http://schemas.openxmlformats.org/spreadsheetml/2006/main">
  <c r="E42" i="6" l="1"/>
  <c r="P2" i="3" l="1"/>
  <c r="R11" i="3"/>
  <c r="R12" i="3"/>
  <c r="R13" i="3"/>
  <c r="R10" i="3"/>
  <c r="R9" i="3"/>
  <c r="R10" i="2"/>
  <c r="R11" i="2"/>
  <c r="R9" i="2"/>
  <c r="R8" i="2"/>
  <c r="N2" i="5" l="1"/>
  <c r="M2" i="5"/>
  <c r="N2" i="4"/>
  <c r="M2" i="4"/>
  <c r="N2" i="3"/>
  <c r="M2" i="3"/>
  <c r="R5" i="2" l="1"/>
  <c r="R6" i="2"/>
  <c r="R7" i="2"/>
  <c r="R4" i="2"/>
  <c r="R3" i="2"/>
  <c r="P5" i="4"/>
  <c r="P4" i="4"/>
  <c r="P3" i="4"/>
  <c r="E27" i="6" l="1"/>
  <c r="E32" i="6"/>
  <c r="E44" i="9" l="1"/>
  <c r="E43" i="9"/>
  <c r="E42" i="9"/>
  <c r="E41" i="9"/>
  <c r="E40" i="9"/>
  <c r="E39" i="9"/>
  <c r="E38" i="9"/>
  <c r="E37" i="9"/>
  <c r="E33" i="9"/>
  <c r="E32" i="9"/>
  <c r="E31" i="9"/>
  <c r="E30" i="9"/>
  <c r="E29" i="9"/>
  <c r="E28" i="9"/>
  <c r="E27" i="9"/>
  <c r="E26" i="9"/>
  <c r="E22" i="9"/>
  <c r="E21" i="9"/>
  <c r="E20" i="9"/>
  <c r="E19" i="9"/>
  <c r="E18" i="9"/>
  <c r="E17" i="9"/>
  <c r="E16" i="9"/>
  <c r="E15" i="9"/>
  <c r="E11" i="9"/>
  <c r="E10" i="9"/>
  <c r="E9" i="9"/>
  <c r="E8" i="9"/>
  <c r="E7" i="9"/>
  <c r="E6" i="9"/>
  <c r="E5" i="9"/>
  <c r="E4" i="9"/>
  <c r="E44" i="6"/>
  <c r="E43" i="6"/>
  <c r="E41" i="6"/>
  <c r="E40" i="6"/>
  <c r="E39" i="6"/>
  <c r="E38" i="6"/>
  <c r="E37" i="6"/>
  <c r="E33" i="6"/>
  <c r="E31" i="6"/>
  <c r="E30" i="6"/>
  <c r="E29" i="6"/>
  <c r="E28" i="6"/>
  <c r="E26" i="6"/>
  <c r="E22" i="6"/>
  <c r="E21" i="6"/>
  <c r="E20" i="6"/>
  <c r="E19" i="6"/>
  <c r="E18" i="6"/>
  <c r="E17" i="6"/>
  <c r="E16" i="6"/>
  <c r="E15" i="6"/>
  <c r="E11" i="6"/>
  <c r="E10" i="6"/>
  <c r="E9" i="6"/>
  <c r="E8" i="6"/>
  <c r="E7" i="6"/>
  <c r="E6" i="6"/>
  <c r="E5" i="6"/>
  <c r="E4" i="6"/>
  <c r="P4" i="5" l="1"/>
  <c r="P5" i="5"/>
  <c r="P3" i="5"/>
  <c r="R4" i="3"/>
  <c r="R5" i="3"/>
  <c r="R6" i="3"/>
  <c r="R7" i="3"/>
  <c r="R8" i="3"/>
  <c r="R3" i="3"/>
  <c r="E2" i="5" l="1"/>
  <c r="F2" i="5"/>
  <c r="G2" i="5"/>
  <c r="H2" i="5"/>
  <c r="I2" i="5"/>
  <c r="J2" i="5"/>
  <c r="K2" i="5"/>
  <c r="L2" i="5"/>
  <c r="E2" i="4"/>
  <c r="F2" i="4"/>
  <c r="G2" i="4"/>
  <c r="H2" i="4"/>
  <c r="I2" i="4"/>
  <c r="J2" i="4"/>
  <c r="K2" i="4"/>
  <c r="L2" i="4"/>
  <c r="E2" i="3"/>
  <c r="F2" i="3"/>
  <c r="G2" i="3"/>
  <c r="H2" i="3"/>
  <c r="I2" i="3"/>
  <c r="J2" i="3"/>
  <c r="K2" i="3"/>
  <c r="L2" i="3"/>
  <c r="G1" i="5"/>
  <c r="J1" i="5"/>
  <c r="G1" i="4"/>
  <c r="J1" i="4"/>
  <c r="G1" i="3"/>
  <c r="J1" i="3"/>
  <c r="D2" i="5"/>
  <c r="D2" i="4"/>
  <c r="D2" i="3"/>
  <c r="D1" i="5"/>
  <c r="D1" i="4"/>
  <c r="D1" i="3"/>
</calcChain>
</file>

<file path=xl/sharedStrings.xml><?xml version="1.0" encoding="utf-8"?>
<sst xmlns="http://schemas.openxmlformats.org/spreadsheetml/2006/main" count="198" uniqueCount="52">
  <si>
    <t>Organizacional</t>
  </si>
  <si>
    <t>Requerimientos</t>
  </si>
  <si>
    <t>Nivel organizacional</t>
  </si>
  <si>
    <t>Ejecución</t>
  </si>
  <si>
    <t>Línea Base</t>
  </si>
  <si>
    <t>Control de Cambios</t>
  </si>
  <si>
    <t>Entregables</t>
  </si>
  <si>
    <t>Variación</t>
  </si>
  <si>
    <t>H/Planeadas</t>
  </si>
  <si>
    <t>H/Reales</t>
  </si>
  <si>
    <t>Ejecucion</t>
  </si>
  <si>
    <t>Estimación y planeación</t>
  </si>
  <si>
    <t>Entrega al cliente</t>
  </si>
  <si>
    <t>Aseguramiento de la calidad</t>
  </si>
  <si>
    <t>Medición</t>
  </si>
  <si>
    <t>Seguimiento del proyecto</t>
  </si>
  <si>
    <t>&lt;aammdd&gt;</t>
  </si>
  <si>
    <t>C/Planeados</t>
  </si>
  <si>
    <t>C/Reales</t>
  </si>
  <si>
    <t>Líneas Base</t>
  </si>
  <si>
    <t>Estimación y Planeación</t>
  </si>
  <si>
    <t>Administración de la Configuración</t>
  </si>
  <si>
    <t>Web IWM</t>
  </si>
  <si>
    <t>n/a</t>
  </si>
  <si>
    <t>Web Anwar</t>
  </si>
  <si>
    <t>al finalizar la fase de requerimientos</t>
  </si>
  <si>
    <t>Plan de proyecto</t>
  </si>
  <si>
    <t>Al finalizar estimación y planeación</t>
  </si>
  <si>
    <t>Propuesta comercial</t>
  </si>
  <si>
    <t>Anualmente</t>
  </si>
  <si>
    <t>Al final estimación y planeación</t>
  </si>
  <si>
    <t>Mensual</t>
  </si>
  <si>
    <t>Elementos de Configuración</t>
  </si>
  <si>
    <t>webiwm</t>
  </si>
  <si>
    <t xml:space="preserve"> </t>
  </si>
  <si>
    <t>Aseguramiento de la Calidad</t>
  </si>
  <si>
    <t>webanwarcg</t>
  </si>
  <si>
    <t>Aseguramiento de la calida</t>
  </si>
  <si>
    <t>webalgoritmia</t>
  </si>
  <si>
    <t>Aseguramietno de la calida</t>
  </si>
  <si>
    <t>Inter_cabina</t>
  </si>
  <si>
    <t>Viaticos_q</t>
  </si>
  <si>
    <t>Manual de Requerimientos</t>
  </si>
  <si>
    <t>Estimación</t>
  </si>
  <si>
    <t>Presentación y Seguimiento</t>
  </si>
  <si>
    <t>Toma de Decision</t>
  </si>
  <si>
    <t>Capacitación</t>
  </si>
  <si>
    <t>Mejora</t>
  </si>
  <si>
    <t>Plan de Aseguramiento de la Calidad</t>
  </si>
  <si>
    <t>Plan de Métricas</t>
  </si>
  <si>
    <t>Plan de Capacitación</t>
  </si>
  <si>
    <t>Plan de Mejora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</si>
</sst>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7E9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10" fontId="4" fillId="2" borderId="6" xfId="2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wrapText="1" readingOrder="1"/>
    </xf>
    <xf numFmtId="0" fontId="7" fillId="0" borderId="1" xfId="0" applyFont="1" applyFill="1" applyBorder="1" applyAlignment="1">
      <alignment horizontal="right" wrapText="1" readingOrder="1"/>
    </xf>
    <xf numFmtId="0" fontId="7" fillId="0" borderId="11" xfId="0" applyFont="1" applyFill="1" applyBorder="1" applyAlignment="1">
      <alignment horizontal="right" wrapText="1" readingOrder="1"/>
    </xf>
    <xf numFmtId="0" fontId="0" fillId="0" borderId="0" xfId="0"/>
    <xf numFmtId="0" fontId="0" fillId="4" borderId="0" xfId="0" applyFill="1"/>
    <xf numFmtId="0" fontId="7" fillId="0" borderId="24" xfId="0" applyFont="1" applyFill="1" applyBorder="1" applyAlignment="1">
      <alignment horizontal="right" wrapText="1" readingOrder="1"/>
    </xf>
    <xf numFmtId="0" fontId="7" fillId="0" borderId="22" xfId="0" applyFont="1" applyFill="1" applyBorder="1" applyAlignment="1">
      <alignment horizontal="right" wrapText="1" readingOrder="1"/>
    </xf>
    <xf numFmtId="0" fontId="1" fillId="4" borderId="0" xfId="0" applyFont="1" applyFill="1"/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Border="1"/>
    <xf numFmtId="0" fontId="9" fillId="4" borderId="17" xfId="0" applyFont="1" applyFill="1" applyBorder="1"/>
    <xf numFmtId="0" fontId="0" fillId="0" borderId="13" xfId="0" applyBorder="1"/>
    <xf numFmtId="0" fontId="0" fillId="0" borderId="14" xfId="0" applyBorder="1"/>
    <xf numFmtId="10" fontId="4" fillId="0" borderId="0" xfId="2" applyNumberFormat="1" applyFont="1" applyFill="1" applyBorder="1" applyAlignment="1">
      <alignment horizontal="left" vertical="center" wrapText="1"/>
    </xf>
    <xf numFmtId="0" fontId="5" fillId="0" borderId="0" xfId="0" applyFont="1" applyFill="1"/>
    <xf numFmtId="0" fontId="9" fillId="4" borderId="8" xfId="0" applyFont="1" applyFill="1" applyBorder="1"/>
    <xf numFmtId="0" fontId="9" fillId="4" borderId="23" xfId="0" applyFont="1" applyFill="1" applyBorder="1"/>
    <xf numFmtId="0" fontId="8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 readingOrder="1"/>
    </xf>
    <xf numFmtId="0" fontId="10" fillId="4" borderId="20" xfId="0" applyFont="1" applyFill="1" applyBorder="1" applyAlignment="1">
      <alignment horizontal="center" vertical="center" wrapText="1" readingOrder="1"/>
    </xf>
    <xf numFmtId="0" fontId="10" fillId="4" borderId="21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wrapText="1" readingOrder="1"/>
    </xf>
    <xf numFmtId="164" fontId="7" fillId="0" borderId="25" xfId="0" applyNumberFormat="1" applyFont="1" applyFill="1" applyBorder="1" applyAlignment="1">
      <alignment horizontal="center" wrapText="1" readingOrder="1"/>
    </xf>
    <xf numFmtId="164" fontId="7" fillId="0" borderId="28" xfId="0" applyNumberFormat="1" applyFont="1" applyFill="1" applyBorder="1" applyAlignment="1">
      <alignment horizontal="center" wrapText="1" readingOrder="1"/>
    </xf>
    <xf numFmtId="0" fontId="7" fillId="0" borderId="13" xfId="0" applyFont="1" applyFill="1" applyBorder="1" applyAlignment="1">
      <alignment horizontal="right" wrapText="1" readingOrder="1"/>
    </xf>
    <xf numFmtId="0" fontId="7" fillId="0" borderId="14" xfId="0" applyFont="1" applyFill="1" applyBorder="1" applyAlignment="1">
      <alignment horizontal="right" wrapText="1" readingOrder="1"/>
    </xf>
    <xf numFmtId="164" fontId="7" fillId="0" borderId="12" xfId="0" applyNumberFormat="1" applyFont="1" applyFill="1" applyBorder="1" applyAlignment="1">
      <alignment horizontal="center" wrapText="1" readingOrder="1"/>
    </xf>
    <xf numFmtId="164" fontId="7" fillId="0" borderId="15" xfId="0" applyNumberFormat="1" applyFont="1" applyFill="1" applyBorder="1" applyAlignment="1">
      <alignment horizontal="center" wrapText="1" readingOrder="1"/>
    </xf>
    <xf numFmtId="0" fontId="9" fillId="4" borderId="8" xfId="0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14" fontId="0" fillId="4" borderId="0" xfId="0" applyNumberFormat="1" applyFill="1"/>
    <xf numFmtId="0" fontId="7" fillId="0" borderId="29" xfId="0" applyFont="1" applyFill="1" applyBorder="1" applyAlignment="1">
      <alignment horizontal="right" wrapText="1" readingOrder="1"/>
    </xf>
    <xf numFmtId="0" fontId="7" fillId="0" borderId="30" xfId="0" applyFont="1" applyFill="1" applyBorder="1" applyAlignment="1">
      <alignment horizontal="right" wrapText="1" readingOrder="1"/>
    </xf>
    <xf numFmtId="14" fontId="9" fillId="4" borderId="0" xfId="0" applyNumberFormat="1" applyFont="1" applyFill="1" applyAlignment="1">
      <alignment horizontal="center" vertical="center"/>
    </xf>
    <xf numFmtId="10" fontId="0" fillId="0" borderId="7" xfId="0" applyNumberFormat="1" applyFill="1" applyBorder="1" applyAlignment="1">
      <alignment horizontal="center" vertical="center"/>
    </xf>
    <xf numFmtId="9" fontId="0" fillId="0" borderId="7" xfId="2" applyFont="1" applyBorder="1" applyAlignment="1">
      <alignment horizontal="center"/>
    </xf>
    <xf numFmtId="10" fontId="4" fillId="5" borderId="32" xfId="3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Normal" xfId="0" builtinId="0"/>
    <cellStyle name="Normal 3" xfId="1"/>
    <cellStyle name="Porcentaje" xfId="2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Procesos!$C$3</c:f>
              <c:strCache>
                <c:ptCount val="1"/>
                <c:pt idx="0">
                  <c:v>Requerimientos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681926401316821E-2"/>
                  <c:y val="5.808493977629234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Procesos!$R$3</c:f>
              <c:numCache>
                <c:formatCode>0%</c:formatCode>
                <c:ptCount val="1"/>
                <c:pt idx="0">
                  <c:v>0.83340833333333342</c:v>
                </c:pt>
              </c:numCache>
            </c:numRef>
          </c:val>
        </c:ser>
        <c:ser>
          <c:idx val="1"/>
          <c:order val="1"/>
          <c:tx>
            <c:strRef>
              <c:f>Procesos!$C$4</c:f>
              <c:strCache>
                <c:ptCount val="1"/>
                <c:pt idx="0">
                  <c:v>Estimación y planeación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64275523372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Procesos!$R$4</c:f>
              <c:numCache>
                <c:formatCode>0%</c:formatCode>
                <c:ptCount val="1"/>
                <c:pt idx="0">
                  <c:v>0.75097045454545452</c:v>
                </c:pt>
              </c:numCache>
            </c:numRef>
          </c:val>
        </c:ser>
        <c:ser>
          <c:idx val="2"/>
          <c:order val="2"/>
          <c:tx>
            <c:strRef>
              <c:f>Procesos!$C$5</c:f>
              <c:strCache>
                <c:ptCount val="1"/>
                <c:pt idx="0">
                  <c:v>Ejecución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5.50278376828033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Procesos!$R$5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Procesos!$C$6</c:f>
              <c:strCache>
                <c:ptCount val="1"/>
                <c:pt idx="0">
                  <c:v>Entrega al cliente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6.7421868816444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Procesos!$R$6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Procesos!$C$7</c:f>
              <c:strCache>
                <c:ptCount val="1"/>
                <c:pt idx="0">
                  <c:v>Aseguramiento de la calidad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048649921719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Procesos!$R$7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tx>
            <c:strRef>
              <c:f>Procesos!$C$8</c:f>
              <c:strCache>
                <c:ptCount val="1"/>
                <c:pt idx="0">
                  <c:v>Seguimiento del proyecto</c:v>
                </c:pt>
              </c:strCache>
            </c:strRef>
          </c:tx>
          <c:invertIfNegative val="0"/>
          <c:val>
            <c:numRef>
              <c:f>Procesos!$R$8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</c:ser>
        <c:ser>
          <c:idx val="7"/>
          <c:order val="6"/>
          <c:tx>
            <c:strRef>
              <c:f>Procesos!$C$9</c:f>
              <c:strCache>
                <c:ptCount val="1"/>
                <c:pt idx="0">
                  <c:v>Medición</c:v>
                </c:pt>
              </c:strCache>
            </c:strRef>
          </c:tx>
          <c:invertIfNegative val="0"/>
          <c:val>
            <c:numRef>
              <c:f>Procesos!$R$9</c:f>
              <c:numCache>
                <c:formatCode>0%</c:formatCode>
                <c:ptCount val="1"/>
                <c:pt idx="0">
                  <c:v>0.46153846153846156</c:v>
                </c:pt>
              </c:numCache>
            </c:numRef>
          </c:val>
        </c:ser>
        <c:ser>
          <c:idx val="8"/>
          <c:order val="7"/>
          <c:tx>
            <c:strRef>
              <c:f>Procesos!$C$10</c:f>
              <c:strCache>
                <c:ptCount val="1"/>
                <c:pt idx="0">
                  <c:v>Capacitación</c:v>
                </c:pt>
              </c:strCache>
            </c:strRef>
          </c:tx>
          <c:invertIfNegative val="0"/>
          <c:val>
            <c:numRef>
              <c:f>Procesos!$R$10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</c:ser>
        <c:ser>
          <c:idx val="9"/>
          <c:order val="8"/>
          <c:tx>
            <c:strRef>
              <c:f>Procesos!$C$11</c:f>
              <c:strCache>
                <c:ptCount val="1"/>
                <c:pt idx="0">
                  <c:v>Mejora</c:v>
                </c:pt>
              </c:strCache>
            </c:strRef>
          </c:tx>
          <c:invertIfNegative val="0"/>
          <c:val>
            <c:numRef>
              <c:f>Procesos!$R$11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431424"/>
        <c:axId val="103431984"/>
        <c:axId val="0"/>
      </c:bar3DChart>
      <c:catAx>
        <c:axId val="1034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31984"/>
        <c:crosses val="autoZero"/>
        <c:auto val="1"/>
        <c:lblAlgn val="ctr"/>
        <c:lblOffset val="100"/>
        <c:noMultiLvlLbl val="0"/>
      </c:catAx>
      <c:valAx>
        <c:axId val="103431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4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dPt>
          <c:cat>
            <c:strRef>
              <c:f>Productos!$C$3:$C$13</c:f>
              <c:strCache>
                <c:ptCount val="11"/>
                <c:pt idx="0">
                  <c:v>Manual de Requerimientos</c:v>
                </c:pt>
                <c:pt idx="1">
                  <c:v>Estimación</c:v>
                </c:pt>
                <c:pt idx="2">
                  <c:v>Propuesta comercial</c:v>
                </c:pt>
                <c:pt idx="3">
                  <c:v>Plan de proyecto</c:v>
                </c:pt>
                <c:pt idx="4">
                  <c:v>Presentación y Seguimiento</c:v>
                </c:pt>
                <c:pt idx="5">
                  <c:v>Toma de Decision</c:v>
                </c:pt>
                <c:pt idx="6">
                  <c:v>Plan de Aseguramiento de la Calidad</c:v>
                </c:pt>
                <c:pt idx="7">
                  <c:v>Administración de la Configuración</c:v>
                </c:pt>
                <c:pt idx="8">
                  <c:v>Plan de Métricas</c:v>
                </c:pt>
                <c:pt idx="9">
                  <c:v>Plan de Capacitación</c:v>
                </c:pt>
                <c:pt idx="10">
                  <c:v>Plan de Mejora</c:v>
                </c:pt>
              </c:strCache>
            </c:strRef>
          </c:cat>
          <c:val>
            <c:numRef>
              <c:f>Productos!$R$3:$R$13</c:f>
              <c:numCache>
                <c:formatCode>0%</c:formatCode>
                <c:ptCount val="11"/>
                <c:pt idx="0">
                  <c:v>0.80909999999999993</c:v>
                </c:pt>
                <c:pt idx="1">
                  <c:v>0.95833333333333337</c:v>
                </c:pt>
                <c:pt idx="2">
                  <c:v>0.78175714285714282</c:v>
                </c:pt>
                <c:pt idx="3">
                  <c:v>0.58695652173913049</c:v>
                </c:pt>
                <c:pt idx="4">
                  <c:v>0.66669999999999996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0.9</c:v>
                </c:pt>
                <c:pt idx="9">
                  <c:v>0.94117647058823528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9250752"/>
        <c:axId val="119251312"/>
        <c:axId val="0"/>
      </c:bar3DChart>
      <c:catAx>
        <c:axId val="11925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251312"/>
        <c:crosses val="autoZero"/>
        <c:auto val="1"/>
        <c:lblAlgn val="ctr"/>
        <c:lblOffset val="100"/>
        <c:noMultiLvlLbl val="0"/>
      </c:catAx>
      <c:valAx>
        <c:axId val="119251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2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 físicas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Fisica!$C$3</c:f>
              <c:strCache>
                <c:ptCount val="1"/>
                <c:pt idx="0">
                  <c:v>Elementos de Configuración</c:v>
                </c:pt>
              </c:strCache>
            </c:strRef>
          </c:tx>
          <c:invertIfNegative val="0"/>
          <c:cat>
            <c:strRef>
              <c:f>Fisica!$C$3:$C$5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Fisica!$P$3</c:f>
              <c:numCache>
                <c:formatCode>0%</c:formatCode>
                <c:ptCount val="1"/>
                <c:pt idx="0">
                  <c:v>0.3611166666666667</c:v>
                </c:pt>
              </c:numCache>
            </c:numRef>
          </c:val>
        </c:ser>
        <c:ser>
          <c:idx val="1"/>
          <c:order val="1"/>
          <c:tx>
            <c:strRef>
              <c:f>Fisica!$C$4</c:f>
              <c:strCache>
                <c:ptCount val="1"/>
                <c:pt idx="0">
                  <c:v>Línea Base</c:v>
                </c:pt>
              </c:strCache>
            </c:strRef>
          </c:tx>
          <c:invertIfNegative val="0"/>
          <c:val>
            <c:numRef>
              <c:f>Fisica!$P$4</c:f>
              <c:numCache>
                <c:formatCode>0%</c:formatCode>
                <c:ptCount val="1"/>
                <c:pt idx="0">
                  <c:v>0.66666190476190479</c:v>
                </c:pt>
              </c:numCache>
            </c:numRef>
          </c:val>
        </c:ser>
        <c:ser>
          <c:idx val="2"/>
          <c:order val="2"/>
          <c:tx>
            <c:strRef>
              <c:f>Fisica!$C$5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val>
            <c:numRef>
              <c:f>Fisica!$P$5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54672"/>
        <c:axId val="119255232"/>
      </c:barChart>
      <c:catAx>
        <c:axId val="119254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255232"/>
        <c:crosses val="autoZero"/>
        <c:auto val="1"/>
        <c:lblAlgn val="ctr"/>
        <c:lblOffset val="100"/>
        <c:noMultiLvlLbl val="0"/>
      </c:catAx>
      <c:valAx>
        <c:axId val="119255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25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 funcionales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4043158512888148E-2"/>
          <c:y val="0.1316064235549797"/>
          <c:w val="0.77965812561943482"/>
          <c:h val="0.8255473902484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Funcional!$C$3</c:f>
              <c:strCache>
                <c:ptCount val="1"/>
                <c:pt idx="0">
                  <c:v>Líneas Base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8703434929850023E-3"/>
                  <c:y val="9.722222222222223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Funcional!$C$3:$C$5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Funcional!$P$3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Funcional!$C$4</c:f>
              <c:strCache>
                <c:ptCount val="1"/>
                <c:pt idx="0">
                  <c:v>Entregables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351717464925011E-3"/>
                  <c:y val="8.333333333333332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Funcional!$P$4</c:f>
              <c:numCache>
                <c:formatCode>0%</c:formatCode>
                <c:ptCount val="1"/>
                <c:pt idx="0">
                  <c:v>0.35833333333333334</c:v>
                </c:pt>
              </c:numCache>
            </c:numRef>
          </c:val>
        </c:ser>
        <c:ser>
          <c:idx val="2"/>
          <c:order val="2"/>
          <c:tx>
            <c:strRef>
              <c:f>Funcional!$C$5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610878103226937E-2"/>
                  <c:y val="9.25925925925925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Funcional!$P$5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77312"/>
        <c:axId val="119777872"/>
      </c:barChart>
      <c:catAx>
        <c:axId val="1197773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19777872"/>
        <c:crosses val="autoZero"/>
        <c:auto val="1"/>
        <c:lblAlgn val="ctr"/>
        <c:lblOffset val="100"/>
        <c:noMultiLvlLbl val="0"/>
      </c:catAx>
      <c:valAx>
        <c:axId val="119777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77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</xdr:colOff>
      <xdr:row>12</xdr:row>
      <xdr:rowOff>85134</xdr:rowOff>
    </xdr:from>
    <xdr:to>
      <xdr:col>14</xdr:col>
      <xdr:colOff>1100908</xdr:colOff>
      <xdr:row>32</xdr:row>
      <xdr:rowOff>137160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173990</xdr:rowOff>
    </xdr:from>
    <xdr:to>
      <xdr:col>18</xdr:col>
      <xdr:colOff>365760</xdr:colOff>
      <xdr:row>32</xdr:row>
      <xdr:rowOff>137160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</xdr:row>
      <xdr:rowOff>28575</xdr:rowOff>
    </xdr:from>
    <xdr:to>
      <xdr:col>9</xdr:col>
      <xdr:colOff>600075</xdr:colOff>
      <xdr:row>21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4762</xdr:rowOff>
    </xdr:from>
    <xdr:to>
      <xdr:col>15</xdr:col>
      <xdr:colOff>647699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R28"/>
  <sheetViews>
    <sheetView zoomScale="70" zoomScaleNormal="70" workbookViewId="0">
      <selection activeCell="G1" sqref="G1:I1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56.7109375" customWidth="1"/>
    <col min="4" max="4" width="11.85546875" style="38" bestFit="1" customWidth="1"/>
    <col min="10" max="10" width="13.7109375" customWidth="1"/>
    <col min="11" max="12" width="16.140625" customWidth="1"/>
    <col min="13" max="15" width="16.140625" style="6" customWidth="1"/>
    <col min="16" max="16" width="16.7109375" customWidth="1"/>
    <col min="17" max="17" width="16.7109375" style="6" customWidth="1"/>
    <col min="18" max="18" width="23.28515625" customWidth="1"/>
  </cols>
  <sheetData>
    <row r="1" spans="2:18" ht="15.75" thickBot="1" x14ac:dyDescent="0.3">
      <c r="D1" s="47" t="s">
        <v>22</v>
      </c>
      <c r="E1" s="48"/>
      <c r="F1" s="49"/>
      <c r="G1" s="47" t="s">
        <v>24</v>
      </c>
      <c r="H1" s="48"/>
      <c r="I1" s="49"/>
      <c r="J1" s="50" t="s">
        <v>40</v>
      </c>
      <c r="K1" s="51"/>
      <c r="L1" s="52"/>
      <c r="M1" s="55" t="s">
        <v>41</v>
      </c>
      <c r="N1" s="56"/>
      <c r="O1" s="57"/>
      <c r="P1" s="53" t="s">
        <v>0</v>
      </c>
      <c r="Q1" s="54"/>
    </row>
    <row r="2" spans="2:18" x14ac:dyDescent="0.25">
      <c r="B2" s="12"/>
      <c r="C2" s="12"/>
      <c r="D2" s="35">
        <v>20121025</v>
      </c>
      <c r="E2" s="19" t="s">
        <v>16</v>
      </c>
      <c r="F2" s="20" t="s">
        <v>16</v>
      </c>
      <c r="G2" s="19">
        <v>121004</v>
      </c>
      <c r="H2" s="19">
        <v>121023</v>
      </c>
      <c r="I2" s="20" t="s">
        <v>16</v>
      </c>
      <c r="J2" s="19">
        <v>150604</v>
      </c>
      <c r="K2" s="19">
        <v>150611</v>
      </c>
      <c r="L2" s="20" t="s">
        <v>16</v>
      </c>
      <c r="M2" s="20">
        <v>150715</v>
      </c>
      <c r="N2" s="20">
        <v>150716</v>
      </c>
      <c r="O2" s="20"/>
      <c r="P2" s="20">
        <v>150713</v>
      </c>
      <c r="Q2" s="20" t="s">
        <v>16</v>
      </c>
      <c r="R2" s="12" t="s">
        <v>2</v>
      </c>
    </row>
    <row r="3" spans="2:18" x14ac:dyDescent="0.25">
      <c r="B3" s="11">
        <v>1</v>
      </c>
      <c r="C3" s="17" t="s">
        <v>1</v>
      </c>
      <c r="D3" s="36">
        <v>1</v>
      </c>
      <c r="E3" s="36"/>
      <c r="F3" s="36"/>
      <c r="G3" s="36">
        <v>0.66700000000000004</v>
      </c>
      <c r="H3" s="36"/>
      <c r="I3" s="36"/>
      <c r="J3" s="36">
        <v>0.83330000000000004</v>
      </c>
      <c r="K3" s="36"/>
      <c r="L3" s="36"/>
      <c r="M3" s="36">
        <v>0.83333333333333337</v>
      </c>
      <c r="N3" s="36"/>
      <c r="O3" s="36"/>
      <c r="P3" s="36"/>
      <c r="Q3" s="36"/>
      <c r="R3" s="45">
        <f>AVERAGE(D3:O3)</f>
        <v>0.83340833333333342</v>
      </c>
    </row>
    <row r="4" spans="2:18" x14ac:dyDescent="0.25">
      <c r="B4" s="11">
        <v>2</v>
      </c>
      <c r="C4" s="18" t="s">
        <v>11</v>
      </c>
      <c r="D4" s="36" t="s">
        <v>23</v>
      </c>
      <c r="E4" s="36"/>
      <c r="F4" s="36"/>
      <c r="G4" s="36">
        <v>0.85709999999999997</v>
      </c>
      <c r="H4" s="36">
        <v>0.92859999999999998</v>
      </c>
      <c r="I4" s="36"/>
      <c r="J4" s="36" t="s">
        <v>23</v>
      </c>
      <c r="K4" s="36">
        <v>0.4</v>
      </c>
      <c r="L4" s="36"/>
      <c r="M4" s="36"/>
      <c r="N4" s="36">
        <v>0.81818181818181823</v>
      </c>
      <c r="O4" s="36"/>
      <c r="P4" s="36"/>
      <c r="Q4" s="36"/>
      <c r="R4" s="45">
        <f>AVERAGE(D4:O4)</f>
        <v>0.75097045454545452</v>
      </c>
    </row>
    <row r="5" spans="2:18" x14ac:dyDescent="0.25">
      <c r="B5" s="11">
        <v>3</v>
      </c>
      <c r="C5" s="17" t="s">
        <v>3</v>
      </c>
      <c r="D5" s="36" t="s">
        <v>23</v>
      </c>
      <c r="E5" s="36"/>
      <c r="F5" s="36"/>
      <c r="G5" s="36" t="s">
        <v>23</v>
      </c>
      <c r="H5" s="36"/>
      <c r="I5" s="36"/>
      <c r="J5" s="36" t="s">
        <v>23</v>
      </c>
      <c r="K5" s="36"/>
      <c r="L5" s="36"/>
      <c r="M5" s="36"/>
      <c r="N5" s="36"/>
      <c r="O5" s="36"/>
      <c r="P5" s="36"/>
      <c r="Q5" s="36"/>
      <c r="R5" s="45" t="e">
        <f t="shared" ref="R5:R7" si="0">AVERAGE(D5:O5)</f>
        <v>#DIV/0!</v>
      </c>
    </row>
    <row r="6" spans="2:18" x14ac:dyDescent="0.25">
      <c r="B6" s="11">
        <v>4</v>
      </c>
      <c r="C6" s="18" t="s">
        <v>12</v>
      </c>
      <c r="D6" s="36" t="s">
        <v>23</v>
      </c>
      <c r="E6" s="36"/>
      <c r="F6" s="36"/>
      <c r="G6" s="36" t="s">
        <v>23</v>
      </c>
      <c r="H6" s="36"/>
      <c r="I6" s="36"/>
      <c r="J6" s="36" t="s">
        <v>23</v>
      </c>
      <c r="K6" s="36"/>
      <c r="L6" s="36"/>
      <c r="M6" s="36"/>
      <c r="N6" s="36"/>
      <c r="O6" s="36"/>
      <c r="P6" s="36"/>
      <c r="Q6" s="36"/>
      <c r="R6" s="45" t="e">
        <f t="shared" si="0"/>
        <v>#DIV/0!</v>
      </c>
    </row>
    <row r="7" spans="2:18" x14ac:dyDescent="0.25">
      <c r="B7" s="11">
        <v>5</v>
      </c>
      <c r="C7" s="17" t="s">
        <v>13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45" t="e">
        <f t="shared" si="0"/>
        <v>#DIV/0!</v>
      </c>
    </row>
    <row r="8" spans="2:18" x14ac:dyDescent="0.25">
      <c r="B8" s="11">
        <v>6</v>
      </c>
      <c r="C8" s="17" t="s">
        <v>15</v>
      </c>
      <c r="D8" s="36"/>
      <c r="E8" s="36"/>
      <c r="F8" s="36"/>
      <c r="G8" s="36"/>
      <c r="H8" s="36">
        <v>0.5</v>
      </c>
      <c r="I8" s="36"/>
      <c r="J8" s="36"/>
      <c r="K8" s="36"/>
      <c r="L8" s="36"/>
      <c r="M8" s="36"/>
      <c r="N8" s="36"/>
      <c r="O8" s="36"/>
      <c r="P8" s="36"/>
      <c r="Q8" s="36"/>
      <c r="R8" s="45">
        <f>AVERAGE(D8:O8)</f>
        <v>0.5</v>
      </c>
    </row>
    <row r="9" spans="2:18" s="6" customFormat="1" x14ac:dyDescent="0.25">
      <c r="B9" s="11">
        <v>7</v>
      </c>
      <c r="C9" s="18" t="s">
        <v>14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>
        <v>0.46153846153846156</v>
      </c>
      <c r="Q9" s="36"/>
      <c r="R9" s="45">
        <f>AVERAGE(P9:Q9)</f>
        <v>0.46153846153846156</v>
      </c>
    </row>
    <row r="10" spans="2:18" x14ac:dyDescent="0.25">
      <c r="B10" s="11">
        <v>8</v>
      </c>
      <c r="C10" s="18" t="s">
        <v>46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>
        <v>0.5</v>
      </c>
      <c r="Q10" s="36"/>
      <c r="R10" s="45">
        <f t="shared" ref="R10:R11" si="1">AVERAGE(P10:Q10)</f>
        <v>0.5</v>
      </c>
    </row>
    <row r="11" spans="2:18" x14ac:dyDescent="0.25">
      <c r="B11" s="11">
        <v>9</v>
      </c>
      <c r="C11" s="18" t="s">
        <v>47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>
        <v>0.7</v>
      </c>
      <c r="Q11" s="36"/>
      <c r="R11" s="45">
        <f t="shared" si="1"/>
        <v>0.7</v>
      </c>
    </row>
    <row r="28" ht="21" customHeight="1" x14ac:dyDescent="0.25"/>
  </sheetData>
  <mergeCells count="5">
    <mergeCell ref="D1:F1"/>
    <mergeCell ref="G1:I1"/>
    <mergeCell ref="J1:L1"/>
    <mergeCell ref="P1:Q1"/>
    <mergeCell ref="M1:O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R41"/>
  <sheetViews>
    <sheetView zoomScale="70" zoomScaleNormal="70" workbookViewId="0">
      <selection activeCell="H12" sqref="H12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35.85546875" bestFit="1" customWidth="1"/>
    <col min="4" max="4" width="11.85546875" style="38" bestFit="1" customWidth="1"/>
    <col min="10" max="10" width="11.42578125" customWidth="1"/>
    <col min="13" max="15" width="11.5703125" style="6"/>
    <col min="18" max="18" width="15.85546875" bestFit="1" customWidth="1"/>
  </cols>
  <sheetData>
    <row r="1" spans="2:18" ht="15" customHeight="1" x14ac:dyDescent="0.25">
      <c r="D1" s="47" t="str">
        <f>Procesos!D1</f>
        <v>Web IWM</v>
      </c>
      <c r="E1" s="48"/>
      <c r="F1" s="49"/>
      <c r="G1" s="47" t="str">
        <f>Procesos!G1</f>
        <v>Web Anwar</v>
      </c>
      <c r="H1" s="48"/>
      <c r="I1" s="49"/>
      <c r="J1" s="47" t="str">
        <f>Procesos!J1</f>
        <v>Inter_cabina</v>
      </c>
      <c r="K1" s="48"/>
      <c r="L1" s="49"/>
      <c r="M1" s="47" t="s">
        <v>41</v>
      </c>
      <c r="N1" s="48"/>
      <c r="O1" s="49"/>
      <c r="P1" s="48" t="s">
        <v>0</v>
      </c>
      <c r="Q1" s="49"/>
    </row>
    <row r="2" spans="2:18" ht="15.75" customHeight="1" x14ac:dyDescent="0.25">
      <c r="B2" s="12"/>
      <c r="C2" s="12"/>
      <c r="D2" s="25">
        <f>Procesos!D2</f>
        <v>20121025</v>
      </c>
      <c r="E2" s="25" t="str">
        <f>Procesos!E2</f>
        <v>&lt;aammdd&gt;</v>
      </c>
      <c r="F2" s="25" t="str">
        <f>Procesos!F2</f>
        <v>&lt;aammdd&gt;</v>
      </c>
      <c r="G2" s="25">
        <f>Procesos!G2</f>
        <v>121004</v>
      </c>
      <c r="H2" s="25">
        <f>Procesos!H2</f>
        <v>121023</v>
      </c>
      <c r="I2" s="25" t="str">
        <f>Procesos!I2</f>
        <v>&lt;aammdd&gt;</v>
      </c>
      <c r="J2" s="25">
        <f>Procesos!J2</f>
        <v>150604</v>
      </c>
      <c r="K2" s="25">
        <f>Procesos!K2</f>
        <v>150611</v>
      </c>
      <c r="L2" s="25" t="str">
        <f>Procesos!L2</f>
        <v>&lt;aammdd&gt;</v>
      </c>
      <c r="M2" s="25">
        <f>Procesos!M2</f>
        <v>150715</v>
      </c>
      <c r="N2" s="25">
        <f>Procesos!N2</f>
        <v>150716</v>
      </c>
      <c r="O2" s="25"/>
      <c r="P2" s="13">
        <f>Procesos!P2</f>
        <v>150713</v>
      </c>
      <c r="Q2" s="14" t="s">
        <v>16</v>
      </c>
      <c r="R2" s="12" t="s">
        <v>0</v>
      </c>
    </row>
    <row r="3" spans="2:18" x14ac:dyDescent="0.25">
      <c r="B3" s="11">
        <v>1</v>
      </c>
      <c r="C3" s="6" t="s">
        <v>42</v>
      </c>
      <c r="D3" s="36">
        <v>1</v>
      </c>
      <c r="E3" s="36"/>
      <c r="F3" s="36"/>
      <c r="G3" s="36">
        <v>0.63639999999999997</v>
      </c>
      <c r="H3" s="36"/>
      <c r="I3" s="36"/>
      <c r="J3" s="36">
        <v>0.8</v>
      </c>
      <c r="K3" s="36"/>
      <c r="L3" s="36"/>
      <c r="M3" s="36">
        <v>0.8</v>
      </c>
      <c r="N3" s="36"/>
      <c r="O3" s="36"/>
      <c r="P3" s="36"/>
      <c r="Q3" s="36"/>
      <c r="R3" s="45">
        <f>AVERAGE(D3:Q3)</f>
        <v>0.80909999999999993</v>
      </c>
    </row>
    <row r="4" spans="2:18" x14ac:dyDescent="0.25">
      <c r="B4" s="11">
        <v>2</v>
      </c>
      <c r="C4" s="6" t="s">
        <v>43</v>
      </c>
      <c r="D4" s="36" t="s">
        <v>23</v>
      </c>
      <c r="E4" s="36"/>
      <c r="F4" s="36"/>
      <c r="G4" s="36" t="s">
        <v>23</v>
      </c>
      <c r="H4" s="36">
        <v>1</v>
      </c>
      <c r="I4" s="36"/>
      <c r="J4" s="36"/>
      <c r="K4" s="36">
        <v>0.9375</v>
      </c>
      <c r="L4" s="36"/>
      <c r="M4" s="36"/>
      <c r="N4" s="36">
        <v>0.9375</v>
      </c>
      <c r="O4" s="36"/>
      <c r="P4" s="36"/>
      <c r="Q4" s="36"/>
      <c r="R4" s="45">
        <f t="shared" ref="R4:R8" si="0">AVERAGE(D4:Q4)</f>
        <v>0.95833333333333337</v>
      </c>
    </row>
    <row r="5" spans="2:18" x14ac:dyDescent="0.25">
      <c r="B5" s="11">
        <v>3</v>
      </c>
      <c r="C5" s="6" t="s">
        <v>28</v>
      </c>
      <c r="D5" s="36" t="s">
        <v>23</v>
      </c>
      <c r="E5" s="36"/>
      <c r="F5" s="36"/>
      <c r="G5" s="36" t="s">
        <v>23</v>
      </c>
      <c r="H5" s="36">
        <v>0.91669999999999996</v>
      </c>
      <c r="I5" s="36"/>
      <c r="J5" s="36"/>
      <c r="K5" s="36">
        <v>0.42857142857142855</v>
      </c>
      <c r="L5" s="36"/>
      <c r="M5" s="36"/>
      <c r="N5" s="36">
        <v>1</v>
      </c>
      <c r="O5" s="36"/>
      <c r="P5" s="36"/>
      <c r="Q5" s="36"/>
      <c r="R5" s="45">
        <f t="shared" si="0"/>
        <v>0.78175714285714282</v>
      </c>
    </row>
    <row r="6" spans="2:18" x14ac:dyDescent="0.25">
      <c r="B6" s="11">
        <v>4</v>
      </c>
      <c r="C6" s="6" t="s">
        <v>26</v>
      </c>
      <c r="D6" s="36" t="s">
        <v>23</v>
      </c>
      <c r="E6" s="36"/>
      <c r="F6" s="36"/>
      <c r="G6" s="36" t="s">
        <v>23</v>
      </c>
      <c r="H6" s="36">
        <v>0.5</v>
      </c>
      <c r="I6" s="36"/>
      <c r="J6" s="36"/>
      <c r="K6" s="36">
        <v>0.52173913043478259</v>
      </c>
      <c r="L6" s="36"/>
      <c r="M6" s="36"/>
      <c r="N6" s="36">
        <v>0.73913043478260865</v>
      </c>
      <c r="O6" s="36"/>
      <c r="P6" s="36"/>
      <c r="Q6" s="36"/>
      <c r="R6" s="45">
        <f t="shared" si="0"/>
        <v>0.58695652173913049</v>
      </c>
    </row>
    <row r="7" spans="2:18" x14ac:dyDescent="0.25">
      <c r="B7" s="11">
        <v>5</v>
      </c>
      <c r="C7" s="6" t="s">
        <v>44</v>
      </c>
      <c r="D7" s="36"/>
      <c r="E7" s="36"/>
      <c r="F7" s="36"/>
      <c r="G7" s="36"/>
      <c r="H7" s="36">
        <v>0.66669999999999996</v>
      </c>
      <c r="I7" s="36"/>
      <c r="J7" s="36"/>
      <c r="K7" s="36"/>
      <c r="L7" s="36"/>
      <c r="M7" s="36"/>
      <c r="N7" s="36"/>
      <c r="O7" s="36"/>
      <c r="P7" s="36"/>
      <c r="Q7" s="36"/>
      <c r="R7" s="45">
        <f t="shared" si="0"/>
        <v>0.66669999999999996</v>
      </c>
    </row>
    <row r="8" spans="2:18" ht="14.25" customHeight="1" x14ac:dyDescent="0.25">
      <c r="B8" s="11">
        <v>6</v>
      </c>
      <c r="C8" s="6" t="s">
        <v>45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45" t="e">
        <f t="shared" si="0"/>
        <v>#DIV/0!</v>
      </c>
    </row>
    <row r="9" spans="2:18" x14ac:dyDescent="0.25">
      <c r="B9" s="11">
        <v>7</v>
      </c>
      <c r="C9" s="6" t="s">
        <v>48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45" t="e">
        <f>AVERAGE(P9:Q9)</f>
        <v>#DIV/0!</v>
      </c>
    </row>
    <row r="10" spans="2:18" x14ac:dyDescent="0.25">
      <c r="B10" s="11">
        <v>8</v>
      </c>
      <c r="C10" s="6" t="s">
        <v>21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>
        <v>0.66666666666666663</v>
      </c>
      <c r="Q10" s="36"/>
      <c r="R10" s="45">
        <f>AVERAGE(P10:Q10)</f>
        <v>0.66666666666666663</v>
      </c>
    </row>
    <row r="11" spans="2:18" x14ac:dyDescent="0.25">
      <c r="B11" s="11">
        <v>9</v>
      </c>
      <c r="C11" s="6" t="s">
        <v>49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>
        <v>0.9</v>
      </c>
      <c r="Q11" s="36"/>
      <c r="R11" s="45">
        <f t="shared" ref="R11:R13" si="1">AVERAGE(P11:Q11)</f>
        <v>0.9</v>
      </c>
    </row>
    <row r="12" spans="2:18" x14ac:dyDescent="0.25">
      <c r="B12" s="11">
        <v>10</v>
      </c>
      <c r="C12" s="6" t="s">
        <v>50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>
        <v>0.94117647058823528</v>
      </c>
      <c r="Q12" s="36"/>
      <c r="R12" s="45">
        <f t="shared" si="1"/>
        <v>0.94117647058823528</v>
      </c>
    </row>
    <row r="13" spans="2:18" x14ac:dyDescent="0.25">
      <c r="B13" s="11">
        <v>11</v>
      </c>
      <c r="C13" s="6" t="s">
        <v>51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>
        <v>1</v>
      </c>
      <c r="Q13" s="36"/>
      <c r="R13" s="45">
        <f t="shared" si="1"/>
        <v>1</v>
      </c>
    </row>
    <row r="14" spans="2:18" x14ac:dyDescent="0.25">
      <c r="C14" s="6"/>
    </row>
    <row r="15" spans="2:18" x14ac:dyDescent="0.25">
      <c r="C15" s="6"/>
    </row>
    <row r="16" spans="2:18" x14ac:dyDescent="0.25">
      <c r="C16" s="6"/>
    </row>
    <row r="33" spans="4:4" ht="21" customHeight="1" x14ac:dyDescent="0.25"/>
    <row r="34" spans="4:4" x14ac:dyDescent="0.25">
      <c r="D34" s="6" t="s">
        <v>25</v>
      </c>
    </row>
    <row r="35" spans="4:4" x14ac:dyDescent="0.25">
      <c r="D35" s="6" t="s">
        <v>27</v>
      </c>
    </row>
    <row r="36" spans="4:4" x14ac:dyDescent="0.25">
      <c r="D36" s="6" t="s">
        <v>27</v>
      </c>
    </row>
    <row r="37" spans="4:4" x14ac:dyDescent="0.25">
      <c r="D37" s="6" t="s">
        <v>30</v>
      </c>
    </row>
    <row r="38" spans="4:4" x14ac:dyDescent="0.25">
      <c r="D38" s="6" t="s">
        <v>31</v>
      </c>
    </row>
    <row r="39" spans="4:4" x14ac:dyDescent="0.25">
      <c r="D39" s="6" t="s">
        <v>29</v>
      </c>
    </row>
    <row r="40" spans="4:4" x14ac:dyDescent="0.25">
      <c r="D40" s="6" t="s">
        <v>29</v>
      </c>
    </row>
    <row r="41" spans="4:4" x14ac:dyDescent="0.25">
      <c r="D41" s="6" t="s">
        <v>29</v>
      </c>
    </row>
  </sheetData>
  <sortState ref="C29:D36">
    <sortCondition descending="1" ref="C29"/>
  </sortState>
  <mergeCells count="5">
    <mergeCell ref="P1:Q1"/>
    <mergeCell ref="D1:F1"/>
    <mergeCell ref="G1:I1"/>
    <mergeCell ref="J1:L1"/>
    <mergeCell ref="M1:O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zoomScale="90" zoomScaleNormal="90" workbookViewId="0">
      <selection activeCell="N3" sqref="N3:N4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26.85546875" customWidth="1"/>
    <col min="4" max="4" width="11.85546875" style="38" bestFit="1" customWidth="1"/>
    <col min="13" max="15" width="11.5703125" style="6"/>
    <col min="16" max="16" width="21" customWidth="1"/>
    <col min="18" max="18" width="15.85546875" bestFit="1" customWidth="1"/>
  </cols>
  <sheetData>
    <row r="1" spans="2:16" x14ac:dyDescent="0.25">
      <c r="D1" s="47" t="str">
        <f>Procesos!D1</f>
        <v>Web IWM</v>
      </c>
      <c r="E1" s="48"/>
      <c r="F1" s="49"/>
      <c r="G1" s="47" t="str">
        <f>Procesos!G1</f>
        <v>Web Anwar</v>
      </c>
      <c r="H1" s="48"/>
      <c r="I1" s="49"/>
      <c r="J1" s="47" t="str">
        <f>Procesos!J1</f>
        <v>Inter_cabina</v>
      </c>
      <c r="K1" s="48"/>
      <c r="L1" s="49"/>
      <c r="M1" s="47" t="s">
        <v>41</v>
      </c>
      <c r="N1" s="48"/>
      <c r="O1" s="49"/>
    </row>
    <row r="2" spans="2:16" x14ac:dyDescent="0.25">
      <c r="B2" s="12"/>
      <c r="C2" s="12"/>
      <c r="D2" s="25">
        <f>Procesos!D2</f>
        <v>20121025</v>
      </c>
      <c r="E2" s="25" t="str">
        <f>Procesos!E2</f>
        <v>&lt;aammdd&gt;</v>
      </c>
      <c r="F2" s="25" t="str">
        <f>Procesos!F2</f>
        <v>&lt;aammdd&gt;</v>
      </c>
      <c r="G2" s="25">
        <f>Procesos!G2</f>
        <v>121004</v>
      </c>
      <c r="H2" s="25">
        <f>Procesos!H2</f>
        <v>121023</v>
      </c>
      <c r="I2" s="25" t="str">
        <f>Procesos!I2</f>
        <v>&lt;aammdd&gt;</v>
      </c>
      <c r="J2" s="25">
        <f>Procesos!J2</f>
        <v>150604</v>
      </c>
      <c r="K2" s="25">
        <f>Procesos!K2</f>
        <v>150611</v>
      </c>
      <c r="L2" s="25" t="str">
        <f>Procesos!L2</f>
        <v>&lt;aammdd&gt;</v>
      </c>
      <c r="M2" s="25">
        <f>Procesos!M2</f>
        <v>150715</v>
      </c>
      <c r="N2" s="25">
        <f>Procesos!N2</f>
        <v>150716</v>
      </c>
      <c r="O2" s="25"/>
      <c r="P2" s="12" t="s">
        <v>0</v>
      </c>
    </row>
    <row r="3" spans="2:16" ht="16.5" customHeight="1" x14ac:dyDescent="0.25">
      <c r="B3" s="11">
        <v>1</v>
      </c>
      <c r="C3" s="2" t="s">
        <v>32</v>
      </c>
      <c r="D3" s="2"/>
      <c r="E3" s="39"/>
      <c r="F3" s="39"/>
      <c r="G3" s="39">
        <v>0.66669999999999996</v>
      </c>
      <c r="H3" s="39">
        <v>0</v>
      </c>
      <c r="I3" s="39"/>
      <c r="J3" s="39">
        <v>0</v>
      </c>
      <c r="K3" s="39">
        <v>1</v>
      </c>
      <c r="L3" s="39"/>
      <c r="M3" s="44">
        <v>0.5</v>
      </c>
      <c r="N3" s="44">
        <v>0</v>
      </c>
      <c r="O3" s="44"/>
      <c r="P3" s="45">
        <f>AVERAGE(D3:O3)</f>
        <v>0.3611166666666667</v>
      </c>
    </row>
    <row r="4" spans="2:16" x14ac:dyDescent="0.25">
      <c r="B4" s="11">
        <v>2</v>
      </c>
      <c r="C4" s="2" t="s">
        <v>4</v>
      </c>
      <c r="D4" s="2">
        <v>1</v>
      </c>
      <c r="E4" s="39"/>
      <c r="F4" s="39"/>
      <c r="G4" s="39">
        <v>1</v>
      </c>
      <c r="H4" s="39">
        <v>1</v>
      </c>
      <c r="I4" s="39"/>
      <c r="J4" s="39">
        <v>0.33329999999999999</v>
      </c>
      <c r="K4" s="39">
        <v>0.33333333333333331</v>
      </c>
      <c r="L4" s="39"/>
      <c r="M4" s="44">
        <v>0.33333333333333331</v>
      </c>
      <c r="N4" s="44">
        <v>0.66666666666666663</v>
      </c>
      <c r="O4" s="44"/>
      <c r="P4" s="45">
        <f>AVERAGE(D4:O4)</f>
        <v>0.66666190476190479</v>
      </c>
    </row>
    <row r="5" spans="2:16" x14ac:dyDescent="0.25">
      <c r="B5" s="11">
        <v>3</v>
      </c>
      <c r="C5" s="2" t="s">
        <v>5</v>
      </c>
      <c r="D5" s="2" t="s">
        <v>23</v>
      </c>
      <c r="E5" s="39"/>
      <c r="F5" s="39"/>
      <c r="G5" s="39" t="s">
        <v>23</v>
      </c>
      <c r="H5" s="39" t="s">
        <v>23</v>
      </c>
      <c r="I5" s="39"/>
      <c r="J5" s="39" t="s">
        <v>23</v>
      </c>
      <c r="K5" s="39"/>
      <c r="L5" s="39"/>
      <c r="M5" s="44"/>
      <c r="N5" s="44"/>
      <c r="O5" s="44"/>
      <c r="P5" s="45" t="e">
        <f>AVERAGE(D5:O5)</f>
        <v>#DIV/0!</v>
      </c>
    </row>
    <row r="6" spans="2:16" x14ac:dyDescent="0.25">
      <c r="C6" s="1"/>
      <c r="D6" s="37"/>
    </row>
    <row r="7" spans="2:16" x14ac:dyDescent="0.25">
      <c r="C7" s="1"/>
    </row>
    <row r="28" ht="21" customHeight="1" x14ac:dyDescent="0.25"/>
  </sheetData>
  <mergeCells count="4">
    <mergeCell ref="D1:F1"/>
    <mergeCell ref="G1:I1"/>
    <mergeCell ref="J1:L1"/>
    <mergeCell ref="M1:O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zoomScale="90" zoomScaleNormal="90" workbookViewId="0">
      <selection activeCell="R20" sqref="R20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22.140625" customWidth="1"/>
    <col min="4" max="4" width="10" style="38" customWidth="1"/>
    <col min="5" max="12" width="10" customWidth="1"/>
    <col min="13" max="15" width="10" style="6" customWidth="1"/>
    <col min="16" max="16" width="19" customWidth="1"/>
    <col min="17" max="17" width="10" customWidth="1"/>
    <col min="18" max="18" width="15.85546875" bestFit="1" customWidth="1"/>
  </cols>
  <sheetData>
    <row r="1" spans="2:16" x14ac:dyDescent="0.25">
      <c r="D1" s="47" t="str">
        <f>Procesos!D1</f>
        <v>Web IWM</v>
      </c>
      <c r="E1" s="48"/>
      <c r="F1" s="49"/>
      <c r="G1" s="47" t="str">
        <f>Procesos!G1</f>
        <v>Web Anwar</v>
      </c>
      <c r="H1" s="48"/>
      <c r="I1" s="49"/>
      <c r="J1" s="47" t="str">
        <f>Procesos!J1</f>
        <v>Inter_cabina</v>
      </c>
      <c r="K1" s="48"/>
      <c r="L1" s="49"/>
      <c r="M1" s="47" t="s">
        <v>41</v>
      </c>
      <c r="N1" s="48"/>
      <c r="O1" s="49"/>
    </row>
    <row r="2" spans="2:16" x14ac:dyDescent="0.25">
      <c r="B2" s="10"/>
      <c r="C2" s="10"/>
      <c r="D2" s="25">
        <f>Procesos!D2</f>
        <v>20121025</v>
      </c>
      <c r="E2" s="25" t="str">
        <f>Procesos!E2</f>
        <v>&lt;aammdd&gt;</v>
      </c>
      <c r="F2" s="25" t="str">
        <f>Procesos!F2</f>
        <v>&lt;aammdd&gt;</v>
      </c>
      <c r="G2" s="25">
        <f>Procesos!G2</f>
        <v>121004</v>
      </c>
      <c r="H2" s="25">
        <f>Procesos!H2</f>
        <v>121023</v>
      </c>
      <c r="I2" s="25" t="str">
        <f>Procesos!I2</f>
        <v>&lt;aammdd&gt;</v>
      </c>
      <c r="J2" s="25">
        <f>Procesos!J2</f>
        <v>150604</v>
      </c>
      <c r="K2" s="25">
        <f>Procesos!K2</f>
        <v>150611</v>
      </c>
      <c r="L2" s="25" t="str">
        <f>Procesos!L2</f>
        <v>&lt;aammdd&gt;</v>
      </c>
      <c r="M2" s="25">
        <f>Procesos!M2</f>
        <v>150715</v>
      </c>
      <c r="N2" s="25">
        <f>Procesos!N2</f>
        <v>150716</v>
      </c>
      <c r="O2" s="26"/>
      <c r="P2" s="12" t="s">
        <v>0</v>
      </c>
    </row>
    <row r="3" spans="2:16" x14ac:dyDescent="0.25">
      <c r="B3" s="11">
        <v>1</v>
      </c>
      <c r="C3" s="2" t="s">
        <v>19</v>
      </c>
      <c r="D3" s="39">
        <v>1</v>
      </c>
      <c r="E3" s="39"/>
      <c r="F3" s="39"/>
      <c r="G3" s="39">
        <v>0</v>
      </c>
      <c r="H3" s="39">
        <v>0.75</v>
      </c>
      <c r="I3" s="39"/>
      <c r="J3" s="39">
        <v>0</v>
      </c>
      <c r="K3" s="39">
        <v>0</v>
      </c>
      <c r="L3" s="39"/>
      <c r="M3" s="46">
        <v>0</v>
      </c>
      <c r="N3" s="44">
        <v>0.25</v>
      </c>
      <c r="O3" s="44"/>
      <c r="P3" s="45">
        <f>AVERAGE(D3:L3)</f>
        <v>0.35</v>
      </c>
    </row>
    <row r="4" spans="2:16" x14ac:dyDescent="0.25">
      <c r="B4" s="11">
        <v>2</v>
      </c>
      <c r="C4" s="2" t="s">
        <v>6</v>
      </c>
      <c r="D4" s="39" t="s">
        <v>23</v>
      </c>
      <c r="E4" s="39"/>
      <c r="F4" s="39"/>
      <c r="G4" s="39" t="s">
        <v>23</v>
      </c>
      <c r="H4" s="39">
        <v>0.875</v>
      </c>
      <c r="I4" s="39"/>
      <c r="J4" s="39">
        <v>0</v>
      </c>
      <c r="K4" s="39">
        <v>0.2</v>
      </c>
      <c r="L4" s="39"/>
      <c r="M4" s="46">
        <v>0.5</v>
      </c>
      <c r="N4" s="44">
        <v>0.5</v>
      </c>
      <c r="O4" s="44"/>
      <c r="P4" s="45">
        <f t="shared" ref="P4:P5" si="0">AVERAGE(D4:L4)</f>
        <v>0.35833333333333334</v>
      </c>
    </row>
    <row r="5" spans="2:16" x14ac:dyDescent="0.25">
      <c r="B5" s="11">
        <v>3</v>
      </c>
      <c r="C5" s="2" t="s">
        <v>5</v>
      </c>
      <c r="D5" s="39" t="s">
        <v>23</v>
      </c>
      <c r="E5" s="39"/>
      <c r="F5" s="39"/>
      <c r="G5" s="39" t="s">
        <v>23</v>
      </c>
      <c r="H5" s="39" t="s">
        <v>23</v>
      </c>
      <c r="I5" s="39"/>
      <c r="J5" s="39"/>
      <c r="K5" s="39"/>
      <c r="L5" s="39"/>
      <c r="M5" s="44"/>
      <c r="N5" s="44"/>
      <c r="O5" s="44"/>
      <c r="P5" s="45" t="e">
        <f t="shared" si="0"/>
        <v>#DIV/0!</v>
      </c>
    </row>
    <row r="6" spans="2:16" x14ac:dyDescent="0.25">
      <c r="C6" s="1"/>
      <c r="D6" s="37"/>
    </row>
    <row r="7" spans="2:16" x14ac:dyDescent="0.25">
      <c r="C7" s="1"/>
    </row>
    <row r="28" ht="21" customHeight="1" x14ac:dyDescent="0.25"/>
  </sheetData>
  <mergeCells count="4">
    <mergeCell ref="D1:F1"/>
    <mergeCell ref="G1:I1"/>
    <mergeCell ref="J1:L1"/>
    <mergeCell ref="M1:O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8" zoomScale="90" zoomScaleNormal="90" workbookViewId="0">
      <selection activeCell="A38" sqref="A38"/>
    </sheetView>
  </sheetViews>
  <sheetFormatPr baseColWidth="10" defaultRowHeight="15" x14ac:dyDescent="0.25"/>
  <cols>
    <col min="1" max="1" width="11.85546875" style="6" bestFit="1" customWidth="1"/>
    <col min="2" max="2" width="34.42578125" style="6" customWidth="1"/>
    <col min="3" max="3" width="16.140625" style="6" customWidth="1"/>
    <col min="4" max="4" width="11.42578125" style="6"/>
    <col min="5" max="5" width="11" style="6" bestFit="1" customWidth="1"/>
  </cols>
  <sheetData>
    <row r="1" spans="1:5" ht="15.75" thickBot="1" x14ac:dyDescent="0.3"/>
    <row r="2" spans="1:5" ht="15.75" thickBot="1" x14ac:dyDescent="0.3">
      <c r="C2" s="58" t="s">
        <v>33</v>
      </c>
      <c r="D2" s="59"/>
      <c r="E2" s="60"/>
    </row>
    <row r="3" spans="1:5" ht="32.25" customHeight="1" thickBot="1" x14ac:dyDescent="0.3">
      <c r="A3" s="7"/>
      <c r="B3" s="21" t="s">
        <v>34</v>
      </c>
      <c r="C3" s="22" t="s">
        <v>8</v>
      </c>
      <c r="D3" s="23" t="s">
        <v>9</v>
      </c>
      <c r="E3" s="24" t="s">
        <v>7</v>
      </c>
    </row>
    <row r="4" spans="1:5" ht="18.75" customHeight="1" x14ac:dyDescent="0.3">
      <c r="A4" s="40">
        <v>41162</v>
      </c>
      <c r="B4" s="3" t="s">
        <v>1</v>
      </c>
      <c r="C4" s="8">
        <v>29</v>
      </c>
      <c r="D4" s="9">
        <v>24</v>
      </c>
      <c r="E4" s="29">
        <f>(D4-C4)</f>
        <v>-5</v>
      </c>
    </row>
    <row r="5" spans="1:5" ht="18.75" customHeight="1" x14ac:dyDescent="0.3">
      <c r="A5" s="40">
        <v>41166</v>
      </c>
      <c r="B5" s="3" t="s">
        <v>20</v>
      </c>
      <c r="C5" s="5">
        <v>29</v>
      </c>
      <c r="D5" s="4">
        <v>26</v>
      </c>
      <c r="E5" s="29">
        <f t="shared" ref="E5:E11" si="0">(D5-C5)</f>
        <v>-3</v>
      </c>
    </row>
    <row r="6" spans="1:5" ht="18.75" customHeight="1" x14ac:dyDescent="0.3">
      <c r="A6" s="40">
        <v>41187</v>
      </c>
      <c r="B6" s="3" t="s">
        <v>10</v>
      </c>
      <c r="C6" s="5">
        <v>102</v>
      </c>
      <c r="D6" s="4">
        <v>101</v>
      </c>
      <c r="E6" s="29">
        <f t="shared" si="0"/>
        <v>-1</v>
      </c>
    </row>
    <row r="7" spans="1:5" ht="18.75" customHeight="1" x14ac:dyDescent="0.3">
      <c r="A7" s="40">
        <v>41194</v>
      </c>
      <c r="B7" s="3" t="s">
        <v>12</v>
      </c>
      <c r="C7" s="5">
        <v>4</v>
      </c>
      <c r="D7" s="4">
        <v>4</v>
      </c>
      <c r="E7" s="29">
        <f t="shared" si="0"/>
        <v>0</v>
      </c>
    </row>
    <row r="8" spans="1:5" ht="18.75" customHeight="1" x14ac:dyDescent="0.3">
      <c r="A8" s="40">
        <v>41194</v>
      </c>
      <c r="B8" s="3" t="s">
        <v>21</v>
      </c>
      <c r="C8" s="5">
        <v>12</v>
      </c>
      <c r="D8" s="4">
        <v>4</v>
      </c>
      <c r="E8" s="29">
        <f t="shared" si="0"/>
        <v>-8</v>
      </c>
    </row>
    <row r="9" spans="1:5" s="6" customFormat="1" ht="18.75" customHeight="1" x14ac:dyDescent="0.3">
      <c r="A9" s="40">
        <v>41194</v>
      </c>
      <c r="B9" s="3" t="s">
        <v>14</v>
      </c>
      <c r="C9" s="5">
        <v>4</v>
      </c>
      <c r="D9" s="4">
        <v>4</v>
      </c>
      <c r="E9" s="29">
        <f t="shared" si="0"/>
        <v>0</v>
      </c>
    </row>
    <row r="10" spans="1:5" s="6" customFormat="1" ht="18.75" customHeight="1" x14ac:dyDescent="0.3">
      <c r="A10" s="40">
        <v>41194</v>
      </c>
      <c r="B10" s="3" t="s">
        <v>35</v>
      </c>
      <c r="C10" s="41">
        <v>24</v>
      </c>
      <c r="D10" s="42">
        <v>23</v>
      </c>
      <c r="E10" s="29">
        <f t="shared" si="0"/>
        <v>-1</v>
      </c>
    </row>
    <row r="11" spans="1:5" ht="17.25" thickBot="1" x14ac:dyDescent="0.35">
      <c r="A11" s="40">
        <v>41194</v>
      </c>
      <c r="B11" s="3" t="s">
        <v>15</v>
      </c>
      <c r="C11" s="15">
        <v>6</v>
      </c>
      <c r="D11" s="16">
        <v>7</v>
      </c>
      <c r="E11" s="30">
        <f t="shared" si="0"/>
        <v>1</v>
      </c>
    </row>
    <row r="12" spans="1:5" s="6" customFormat="1" ht="15.75" thickBot="1" x14ac:dyDescent="0.3">
      <c r="B12" s="28"/>
    </row>
    <row r="13" spans="1:5" ht="15.75" thickBot="1" x14ac:dyDescent="0.3">
      <c r="C13" s="58" t="s">
        <v>36</v>
      </c>
      <c r="D13" s="59"/>
      <c r="E13" s="60"/>
    </row>
    <row r="14" spans="1:5" ht="28.5" customHeight="1" thickBot="1" x14ac:dyDescent="0.3">
      <c r="A14" s="7"/>
      <c r="B14" s="21" t="s">
        <v>34</v>
      </c>
      <c r="C14" s="22" t="s">
        <v>8</v>
      </c>
      <c r="D14" s="23" t="s">
        <v>9</v>
      </c>
      <c r="E14" s="24" t="s">
        <v>7</v>
      </c>
    </row>
    <row r="15" spans="1:5" ht="18.75" customHeight="1" x14ac:dyDescent="0.3">
      <c r="A15" s="40">
        <v>41169</v>
      </c>
      <c r="B15" s="3" t="s">
        <v>1</v>
      </c>
      <c r="C15" s="8">
        <v>41</v>
      </c>
      <c r="D15" s="9">
        <v>57</v>
      </c>
      <c r="E15" s="29">
        <f t="shared" ref="E15:E22" si="1">(D15-C15)</f>
        <v>16</v>
      </c>
    </row>
    <row r="16" spans="1:5" ht="18.75" customHeight="1" x14ac:dyDescent="0.3">
      <c r="A16" s="40">
        <v>41180</v>
      </c>
      <c r="B16" s="3" t="s">
        <v>20</v>
      </c>
      <c r="C16" s="4">
        <v>45</v>
      </c>
      <c r="D16" s="4">
        <v>37</v>
      </c>
      <c r="E16" s="29">
        <f t="shared" si="1"/>
        <v>-8</v>
      </c>
    </row>
    <row r="17" spans="1:5" ht="18.75" customHeight="1" x14ac:dyDescent="0.3">
      <c r="A17" s="40">
        <v>41205</v>
      </c>
      <c r="B17" s="3" t="s">
        <v>10</v>
      </c>
      <c r="C17" s="4">
        <v>137</v>
      </c>
      <c r="D17" s="4">
        <v>122</v>
      </c>
      <c r="E17" s="29">
        <f t="shared" si="1"/>
        <v>-15</v>
      </c>
    </row>
    <row r="18" spans="1:5" ht="18.75" customHeight="1" x14ac:dyDescent="0.3">
      <c r="A18" s="40">
        <v>41206</v>
      </c>
      <c r="B18" s="3" t="s">
        <v>12</v>
      </c>
      <c r="C18" s="5">
        <v>4</v>
      </c>
      <c r="D18" s="4">
        <v>4</v>
      </c>
      <c r="E18" s="29">
        <f t="shared" si="1"/>
        <v>0</v>
      </c>
    </row>
    <row r="19" spans="1:5" ht="18.75" customHeight="1" x14ac:dyDescent="0.3">
      <c r="A19" s="40">
        <v>41206</v>
      </c>
      <c r="B19" s="3" t="s">
        <v>21</v>
      </c>
      <c r="C19" s="5">
        <v>12</v>
      </c>
      <c r="D19" s="4">
        <v>4</v>
      </c>
      <c r="E19" s="29">
        <f t="shared" si="1"/>
        <v>-8</v>
      </c>
    </row>
    <row r="20" spans="1:5" s="6" customFormat="1" ht="18.75" customHeight="1" x14ac:dyDescent="0.3">
      <c r="A20" s="40">
        <v>41206</v>
      </c>
      <c r="B20" s="3" t="s">
        <v>14</v>
      </c>
      <c r="C20" s="5">
        <v>4</v>
      </c>
      <c r="D20" s="4">
        <v>4</v>
      </c>
      <c r="E20" s="29">
        <f t="shared" si="1"/>
        <v>0</v>
      </c>
    </row>
    <row r="21" spans="1:5" s="6" customFormat="1" ht="18.75" customHeight="1" x14ac:dyDescent="0.3">
      <c r="A21" s="40">
        <v>41206</v>
      </c>
      <c r="B21" s="3" t="s">
        <v>37</v>
      </c>
      <c r="C21" s="41">
        <v>24</v>
      </c>
      <c r="D21" s="42">
        <v>20</v>
      </c>
      <c r="E21" s="29">
        <f t="shared" si="1"/>
        <v>-4</v>
      </c>
    </row>
    <row r="22" spans="1:5" s="6" customFormat="1" ht="18.75" customHeight="1" thickBot="1" x14ac:dyDescent="0.35">
      <c r="A22" s="40">
        <v>41206</v>
      </c>
      <c r="B22" s="3" t="s">
        <v>15</v>
      </c>
      <c r="C22" s="15">
        <v>6</v>
      </c>
      <c r="D22" s="16">
        <v>6</v>
      </c>
      <c r="E22" s="30">
        <f t="shared" si="1"/>
        <v>0</v>
      </c>
    </row>
    <row r="23" spans="1:5" ht="15.75" thickBot="1" x14ac:dyDescent="0.3"/>
    <row r="24" spans="1:5" ht="15.75" thickBot="1" x14ac:dyDescent="0.3">
      <c r="C24" s="58" t="s">
        <v>38</v>
      </c>
      <c r="D24" s="59"/>
      <c r="E24" s="60"/>
    </row>
    <row r="25" spans="1:5" ht="15.75" thickBot="1" x14ac:dyDescent="0.3">
      <c r="A25" s="7"/>
      <c r="B25" s="21" t="s">
        <v>34</v>
      </c>
      <c r="C25" s="22" t="s">
        <v>8</v>
      </c>
      <c r="D25" s="23" t="s">
        <v>9</v>
      </c>
      <c r="E25" s="24" t="s">
        <v>7</v>
      </c>
    </row>
    <row r="26" spans="1:5" ht="16.5" x14ac:dyDescent="0.3">
      <c r="A26" s="40">
        <v>41193</v>
      </c>
      <c r="B26" s="3" t="s">
        <v>1</v>
      </c>
      <c r="C26" s="8">
        <v>20</v>
      </c>
      <c r="D26" s="9">
        <v>16</v>
      </c>
      <c r="E26" s="29">
        <f t="shared" ref="E26:E33" si="2">(D26-C26)</f>
        <v>-4</v>
      </c>
    </row>
    <row r="27" spans="1:5" ht="16.5" x14ac:dyDescent="0.3">
      <c r="A27" s="11" t="s">
        <v>16</v>
      </c>
      <c r="B27" s="3" t="s">
        <v>20</v>
      </c>
      <c r="C27" s="4"/>
      <c r="D27" s="4"/>
      <c r="E27" s="29">
        <f t="shared" si="2"/>
        <v>0</v>
      </c>
    </row>
    <row r="28" spans="1:5" ht="16.5" x14ac:dyDescent="0.3">
      <c r="A28" s="11" t="s">
        <v>16</v>
      </c>
      <c r="B28" s="3" t="s">
        <v>10</v>
      </c>
      <c r="C28" s="4"/>
      <c r="D28" s="4"/>
      <c r="E28" s="29">
        <f t="shared" si="2"/>
        <v>0</v>
      </c>
    </row>
    <row r="29" spans="1:5" ht="16.5" x14ac:dyDescent="0.3">
      <c r="A29" s="11" t="s">
        <v>16</v>
      </c>
      <c r="B29" s="3" t="s">
        <v>12</v>
      </c>
      <c r="C29" s="5"/>
      <c r="D29" s="4"/>
      <c r="E29" s="29">
        <f t="shared" si="2"/>
        <v>0</v>
      </c>
    </row>
    <row r="30" spans="1:5" ht="27" x14ac:dyDescent="0.3">
      <c r="A30" s="11" t="s">
        <v>16</v>
      </c>
      <c r="B30" s="3" t="s">
        <v>21</v>
      </c>
      <c r="C30" s="5"/>
      <c r="D30" s="4"/>
      <c r="E30" s="29">
        <f t="shared" si="2"/>
        <v>0</v>
      </c>
    </row>
    <row r="31" spans="1:5" s="6" customFormat="1" ht="18.75" customHeight="1" x14ac:dyDescent="0.3">
      <c r="A31" s="11" t="s">
        <v>16</v>
      </c>
      <c r="B31" s="3" t="s">
        <v>14</v>
      </c>
      <c r="C31" s="5"/>
      <c r="D31" s="4"/>
      <c r="E31" s="29">
        <f t="shared" si="2"/>
        <v>0</v>
      </c>
    </row>
    <row r="32" spans="1:5" s="6" customFormat="1" ht="16.5" x14ac:dyDescent="0.3">
      <c r="A32" s="11" t="s">
        <v>16</v>
      </c>
      <c r="B32" s="3" t="s">
        <v>37</v>
      </c>
      <c r="C32" s="41"/>
      <c r="D32" s="4"/>
      <c r="E32" s="29">
        <f t="shared" si="2"/>
        <v>0</v>
      </c>
    </row>
    <row r="33" spans="1:5" s="6" customFormat="1" ht="17.25" thickBot="1" x14ac:dyDescent="0.35">
      <c r="A33" s="11" t="s">
        <v>16</v>
      </c>
      <c r="B33" s="3" t="s">
        <v>15</v>
      </c>
      <c r="C33" s="15"/>
      <c r="D33" s="4"/>
      <c r="E33" s="30">
        <f t="shared" si="2"/>
        <v>0</v>
      </c>
    </row>
    <row r="34" spans="1:5" ht="15.75" thickBot="1" x14ac:dyDescent="0.3"/>
    <row r="35" spans="1:5" ht="15.75" thickBot="1" x14ac:dyDescent="0.3">
      <c r="C35" s="58" t="s">
        <v>41</v>
      </c>
      <c r="D35" s="59"/>
      <c r="E35" s="60"/>
    </row>
    <row r="36" spans="1:5" ht="15.75" thickBot="1" x14ac:dyDescent="0.3">
      <c r="A36" s="7"/>
      <c r="B36" s="21" t="s">
        <v>34</v>
      </c>
      <c r="C36" s="22" t="s">
        <v>8</v>
      </c>
      <c r="D36" s="23" t="s">
        <v>9</v>
      </c>
      <c r="E36" s="24" t="s">
        <v>7</v>
      </c>
    </row>
    <row r="37" spans="1:5" ht="16.5" x14ac:dyDescent="0.3">
      <c r="A37" s="43">
        <v>42194</v>
      </c>
      <c r="B37" s="3" t="s">
        <v>1</v>
      </c>
      <c r="C37" s="8">
        <v>29</v>
      </c>
      <c r="D37" s="9">
        <v>27</v>
      </c>
      <c r="E37" s="29">
        <f t="shared" ref="E37:E44" si="3">(D37-C37)</f>
        <v>-2</v>
      </c>
    </row>
    <row r="38" spans="1:5" ht="16.5" x14ac:dyDescent="0.3">
      <c r="A38" s="43">
        <v>42201</v>
      </c>
      <c r="B38" s="3" t="s">
        <v>20</v>
      </c>
      <c r="C38" s="5">
        <v>46</v>
      </c>
      <c r="D38" s="4">
        <v>42</v>
      </c>
      <c r="E38" s="29">
        <f t="shared" si="3"/>
        <v>-4</v>
      </c>
    </row>
    <row r="39" spans="1:5" ht="16.5" x14ac:dyDescent="0.3">
      <c r="A39" s="11" t="s">
        <v>16</v>
      </c>
      <c r="B39" s="3" t="s">
        <v>10</v>
      </c>
      <c r="C39" s="5">
        <v>100</v>
      </c>
      <c r="D39" s="4">
        <v>0</v>
      </c>
      <c r="E39" s="29">
        <f t="shared" si="3"/>
        <v>-100</v>
      </c>
    </row>
    <row r="40" spans="1:5" ht="16.5" x14ac:dyDescent="0.3">
      <c r="A40" s="11" t="s">
        <v>16</v>
      </c>
      <c r="B40" s="3" t="s">
        <v>12</v>
      </c>
      <c r="C40" s="5">
        <v>8</v>
      </c>
      <c r="D40" s="4">
        <v>0</v>
      </c>
      <c r="E40" s="29">
        <f t="shared" si="3"/>
        <v>-8</v>
      </c>
    </row>
    <row r="41" spans="1:5" ht="27" x14ac:dyDescent="0.3">
      <c r="A41" s="43">
        <v>42202</v>
      </c>
      <c r="B41" s="3" t="s">
        <v>21</v>
      </c>
      <c r="C41" s="5">
        <v>13</v>
      </c>
      <c r="D41" s="4">
        <v>7</v>
      </c>
      <c r="E41" s="29">
        <f t="shared" si="3"/>
        <v>-6</v>
      </c>
    </row>
    <row r="42" spans="1:5" s="6" customFormat="1" ht="19.5" customHeight="1" x14ac:dyDescent="0.3">
      <c r="A42" s="43">
        <v>42202</v>
      </c>
      <c r="B42" s="3" t="s">
        <v>37</v>
      </c>
      <c r="C42" s="5">
        <v>22</v>
      </c>
      <c r="D42" s="4">
        <v>11</v>
      </c>
      <c r="E42" s="29">
        <f t="shared" si="3"/>
        <v>-11</v>
      </c>
    </row>
    <row r="43" spans="1:5" s="6" customFormat="1" ht="16.5" x14ac:dyDescent="0.3">
      <c r="A43" s="43">
        <v>42202</v>
      </c>
      <c r="B43" s="3" t="s">
        <v>14</v>
      </c>
      <c r="C43" s="5">
        <v>4</v>
      </c>
      <c r="D43" s="4">
        <v>2</v>
      </c>
      <c r="E43" s="29">
        <f t="shared" si="3"/>
        <v>-2</v>
      </c>
    </row>
    <row r="44" spans="1:5" s="6" customFormat="1" ht="17.25" thickBot="1" x14ac:dyDescent="0.35">
      <c r="A44" s="43">
        <v>42202</v>
      </c>
      <c r="B44" s="3" t="s">
        <v>15</v>
      </c>
      <c r="C44" s="5">
        <v>4</v>
      </c>
      <c r="D44" s="16">
        <v>2</v>
      </c>
      <c r="E44" s="30">
        <f t="shared" si="3"/>
        <v>-2</v>
      </c>
    </row>
  </sheetData>
  <mergeCells count="4">
    <mergeCell ref="C2:E2"/>
    <mergeCell ref="C13:E13"/>
    <mergeCell ref="C24:E24"/>
    <mergeCell ref="C35:E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5" zoomScale="90" zoomScaleNormal="90" workbookViewId="0">
      <selection activeCell="B40" sqref="B40"/>
    </sheetView>
  </sheetViews>
  <sheetFormatPr baseColWidth="10" defaultColWidth="11.42578125" defaultRowHeight="15" x14ac:dyDescent="0.25"/>
  <cols>
    <col min="1" max="1" width="14.5703125" style="6" customWidth="1"/>
    <col min="2" max="2" width="34.42578125" style="6" customWidth="1"/>
    <col min="3" max="3" width="16.140625" style="6" customWidth="1"/>
    <col min="4" max="4" width="11.42578125" style="6"/>
    <col min="5" max="5" width="14.140625" style="6" bestFit="1" customWidth="1"/>
    <col min="6" max="16384" width="11.42578125" style="6"/>
  </cols>
  <sheetData>
    <row r="1" spans="1:5" ht="15.75" thickBot="1" x14ac:dyDescent="0.3"/>
    <row r="2" spans="1:5" ht="15.75" thickBot="1" x14ac:dyDescent="0.3">
      <c r="C2" s="58" t="s">
        <v>33</v>
      </c>
      <c r="D2" s="59"/>
      <c r="E2" s="60"/>
    </row>
    <row r="3" spans="1:5" ht="38.25" customHeight="1" x14ac:dyDescent="0.25">
      <c r="A3" s="7"/>
      <c r="B3" s="11" t="s">
        <v>34</v>
      </c>
      <c r="C3" s="25" t="s">
        <v>17</v>
      </c>
      <c r="D3" s="26" t="s">
        <v>18</v>
      </c>
      <c r="E3" s="27" t="s">
        <v>7</v>
      </c>
    </row>
    <row r="4" spans="1:5" ht="18.75" customHeight="1" x14ac:dyDescent="0.3">
      <c r="A4" s="40">
        <v>41162</v>
      </c>
      <c r="B4" s="3" t="s">
        <v>1</v>
      </c>
      <c r="C4" s="5">
        <v>1496.9</v>
      </c>
      <c r="D4" s="4">
        <v>1238.8</v>
      </c>
      <c r="E4" s="33">
        <f>(D4-C4)</f>
        <v>-258.10000000000014</v>
      </c>
    </row>
    <row r="5" spans="1:5" ht="18.75" customHeight="1" x14ac:dyDescent="0.3">
      <c r="A5" s="40">
        <v>41166</v>
      </c>
      <c r="B5" s="3" t="s">
        <v>20</v>
      </c>
      <c r="C5" s="5">
        <v>1727.51</v>
      </c>
      <c r="D5" s="4">
        <v>1547.96</v>
      </c>
      <c r="E5" s="33">
        <f t="shared" ref="E5:E11" si="0">(D5-C5)</f>
        <v>-179.54999999999995</v>
      </c>
    </row>
    <row r="6" spans="1:5" ht="18.75" customHeight="1" x14ac:dyDescent="0.3">
      <c r="A6" s="40">
        <v>41187</v>
      </c>
      <c r="B6" s="3" t="s">
        <v>10</v>
      </c>
      <c r="C6" s="5">
        <v>5904.92</v>
      </c>
      <c r="D6" s="4">
        <v>5845.07</v>
      </c>
      <c r="E6" s="33">
        <f t="shared" si="0"/>
        <v>-59.850000000000364</v>
      </c>
    </row>
    <row r="7" spans="1:5" ht="18.75" customHeight="1" x14ac:dyDescent="0.3">
      <c r="A7" s="40">
        <v>41194</v>
      </c>
      <c r="B7" s="3" t="s">
        <v>12</v>
      </c>
      <c r="C7" s="5">
        <v>239.41</v>
      </c>
      <c r="D7" s="5">
        <v>239.41</v>
      </c>
      <c r="E7" s="33">
        <f t="shared" si="0"/>
        <v>0</v>
      </c>
    </row>
    <row r="8" spans="1:5" ht="18.75" customHeight="1" x14ac:dyDescent="0.3">
      <c r="A8" s="40">
        <v>41194</v>
      </c>
      <c r="B8" s="3" t="s">
        <v>21</v>
      </c>
      <c r="C8" s="5">
        <v>383.73</v>
      </c>
      <c r="D8" s="5">
        <v>239.41</v>
      </c>
      <c r="E8" s="33">
        <f t="shared" si="0"/>
        <v>-144.32000000000002</v>
      </c>
    </row>
    <row r="9" spans="1:5" ht="18.75" customHeight="1" x14ac:dyDescent="0.3">
      <c r="A9" s="40">
        <v>41194</v>
      </c>
      <c r="B9" s="3" t="s">
        <v>14</v>
      </c>
      <c r="C9" s="5">
        <v>239.41</v>
      </c>
      <c r="D9" s="5">
        <v>239.41</v>
      </c>
      <c r="E9" s="33">
        <f t="shared" si="0"/>
        <v>0</v>
      </c>
    </row>
    <row r="10" spans="1:5" ht="18.75" customHeight="1" x14ac:dyDescent="0.3">
      <c r="A10" s="40">
        <v>41194</v>
      </c>
      <c r="B10" s="3" t="s">
        <v>13</v>
      </c>
      <c r="C10" s="41">
        <v>767.46</v>
      </c>
      <c r="D10" s="42">
        <v>735.48</v>
      </c>
      <c r="E10" s="33">
        <f t="shared" si="0"/>
        <v>-31.980000000000018</v>
      </c>
    </row>
    <row r="11" spans="1:5" ht="18.75" customHeight="1" thickBot="1" x14ac:dyDescent="0.35">
      <c r="A11" s="40">
        <v>41194</v>
      </c>
      <c r="B11" s="3" t="s">
        <v>15</v>
      </c>
      <c r="C11" s="31">
        <v>359.12</v>
      </c>
      <c r="D11" s="32">
        <v>418.97</v>
      </c>
      <c r="E11" s="34">
        <f t="shared" si="0"/>
        <v>59.850000000000023</v>
      </c>
    </row>
    <row r="12" spans="1:5" ht="15.75" thickBot="1" x14ac:dyDescent="0.3"/>
    <row r="13" spans="1:5" ht="15.75" thickBot="1" x14ac:dyDescent="0.3">
      <c r="C13" s="58" t="s">
        <v>36</v>
      </c>
      <c r="D13" s="59"/>
      <c r="E13" s="60"/>
    </row>
    <row r="14" spans="1:5" ht="28.5" customHeight="1" x14ac:dyDescent="0.25">
      <c r="A14" s="7"/>
      <c r="B14" s="11" t="s">
        <v>34</v>
      </c>
      <c r="C14" s="25" t="s">
        <v>17</v>
      </c>
      <c r="D14" s="26" t="s">
        <v>18</v>
      </c>
      <c r="E14" s="27" t="s">
        <v>7</v>
      </c>
    </row>
    <row r="15" spans="1:5" ht="18.75" customHeight="1" x14ac:dyDescent="0.3">
      <c r="A15" s="40">
        <v>41169</v>
      </c>
      <c r="B15" s="3" t="s">
        <v>1</v>
      </c>
      <c r="C15" s="5">
        <v>2116.3000000000002</v>
      </c>
      <c r="D15" s="4">
        <v>2890.72</v>
      </c>
      <c r="E15" s="33">
        <f>(D15-C15)</f>
        <v>774.41999999999962</v>
      </c>
    </row>
    <row r="16" spans="1:5" ht="18.75" customHeight="1" x14ac:dyDescent="0.3">
      <c r="A16" s="40">
        <v>41180</v>
      </c>
      <c r="B16" s="3" t="s">
        <v>20</v>
      </c>
      <c r="C16" s="5">
        <v>2676.93</v>
      </c>
      <c r="D16" s="4">
        <v>2214.4499999999998</v>
      </c>
      <c r="E16" s="33">
        <f t="shared" ref="E16:E22" si="1">(D16-C16)</f>
        <v>-462.48</v>
      </c>
    </row>
    <row r="17" spans="1:5" ht="18.75" customHeight="1" x14ac:dyDescent="0.3">
      <c r="A17" s="40">
        <v>41205</v>
      </c>
      <c r="B17" s="3" t="s">
        <v>10</v>
      </c>
      <c r="C17" s="5">
        <v>7998.03</v>
      </c>
      <c r="D17" s="4">
        <v>7301.7</v>
      </c>
      <c r="E17" s="33">
        <f t="shared" si="1"/>
        <v>-696.32999999999993</v>
      </c>
    </row>
    <row r="18" spans="1:5" ht="18.75" customHeight="1" x14ac:dyDescent="0.3">
      <c r="A18" s="40">
        <v>41206</v>
      </c>
      <c r="B18" s="3" t="s">
        <v>12</v>
      </c>
      <c r="C18" s="5">
        <v>239.41</v>
      </c>
      <c r="D18" s="5">
        <v>239.41</v>
      </c>
      <c r="E18" s="33">
        <f t="shared" si="1"/>
        <v>0</v>
      </c>
    </row>
    <row r="19" spans="1:5" ht="18.75" customHeight="1" x14ac:dyDescent="0.3">
      <c r="A19" s="40">
        <v>41206</v>
      </c>
      <c r="B19" s="3" t="s">
        <v>21</v>
      </c>
      <c r="C19" s="5">
        <v>383.73</v>
      </c>
      <c r="D19" s="4">
        <v>287.79000000000002</v>
      </c>
      <c r="E19" s="33">
        <f t="shared" si="1"/>
        <v>-95.94</v>
      </c>
    </row>
    <row r="20" spans="1:5" ht="18.75" customHeight="1" x14ac:dyDescent="0.3">
      <c r="A20" s="40">
        <v>41206</v>
      </c>
      <c r="B20" s="3" t="s">
        <v>39</v>
      </c>
      <c r="C20" s="41">
        <v>767.46</v>
      </c>
      <c r="D20" s="4">
        <v>639.6</v>
      </c>
      <c r="E20" s="33">
        <f t="shared" si="1"/>
        <v>-127.86000000000001</v>
      </c>
    </row>
    <row r="21" spans="1:5" ht="18.75" customHeight="1" x14ac:dyDescent="0.3">
      <c r="A21" s="40">
        <v>41206</v>
      </c>
      <c r="B21" s="3" t="s">
        <v>14</v>
      </c>
      <c r="C21" s="5">
        <v>239.41</v>
      </c>
      <c r="D21" s="5">
        <v>239.41</v>
      </c>
      <c r="E21" s="33">
        <f t="shared" si="1"/>
        <v>0</v>
      </c>
    </row>
    <row r="22" spans="1:5" ht="18.75" customHeight="1" thickBot="1" x14ac:dyDescent="0.35">
      <c r="A22" s="40">
        <v>41206</v>
      </c>
      <c r="B22" s="3" t="s">
        <v>15</v>
      </c>
      <c r="C22" s="31">
        <v>359.12</v>
      </c>
      <c r="D22" s="31">
        <v>359.12</v>
      </c>
      <c r="E22" s="34">
        <f t="shared" si="1"/>
        <v>0</v>
      </c>
    </row>
    <row r="23" spans="1:5" ht="15.75" thickBot="1" x14ac:dyDescent="0.3"/>
    <row r="24" spans="1:5" ht="15.75" thickBot="1" x14ac:dyDescent="0.3">
      <c r="C24" s="58" t="s">
        <v>38</v>
      </c>
      <c r="D24" s="59"/>
      <c r="E24" s="60"/>
    </row>
    <row r="25" spans="1:5" ht="28.5" customHeight="1" x14ac:dyDescent="0.25">
      <c r="A25" s="7"/>
      <c r="B25" s="11" t="s">
        <v>34</v>
      </c>
      <c r="C25" s="25" t="s">
        <v>17</v>
      </c>
      <c r="D25" s="26" t="s">
        <v>18</v>
      </c>
      <c r="E25" s="27" t="s">
        <v>7</v>
      </c>
    </row>
    <row r="26" spans="1:5" ht="16.5" x14ac:dyDescent="0.3">
      <c r="A26" s="43">
        <v>41194</v>
      </c>
      <c r="B26" s="3" t="s">
        <v>1</v>
      </c>
      <c r="C26" s="5">
        <v>1032.4000000000001</v>
      </c>
      <c r="D26" s="4">
        <v>825.92</v>
      </c>
      <c r="E26" s="33">
        <f t="shared" ref="E26:E33" si="2">(D26-C26)</f>
        <v>-206.48000000000013</v>
      </c>
    </row>
    <row r="27" spans="1:5" ht="16.5" x14ac:dyDescent="0.3">
      <c r="A27" s="11" t="s">
        <v>16</v>
      </c>
      <c r="B27" s="3" t="s">
        <v>20</v>
      </c>
      <c r="C27" s="5"/>
      <c r="D27" s="4"/>
      <c r="E27" s="33">
        <f t="shared" si="2"/>
        <v>0</v>
      </c>
    </row>
    <row r="28" spans="1:5" ht="16.5" x14ac:dyDescent="0.3">
      <c r="A28" s="11" t="s">
        <v>16</v>
      </c>
      <c r="B28" s="3" t="s">
        <v>10</v>
      </c>
      <c r="C28" s="5"/>
      <c r="D28" s="4"/>
      <c r="E28" s="33">
        <f t="shared" si="2"/>
        <v>0</v>
      </c>
    </row>
    <row r="29" spans="1:5" ht="16.5" x14ac:dyDescent="0.3">
      <c r="A29" s="11" t="s">
        <v>16</v>
      </c>
      <c r="B29" s="3" t="s">
        <v>12</v>
      </c>
      <c r="C29" s="5"/>
      <c r="D29" s="4"/>
      <c r="E29" s="33">
        <f t="shared" si="2"/>
        <v>0</v>
      </c>
    </row>
    <row r="30" spans="1:5" ht="27" x14ac:dyDescent="0.3">
      <c r="A30" s="11" t="s">
        <v>16</v>
      </c>
      <c r="B30" s="3" t="s">
        <v>21</v>
      </c>
      <c r="C30" s="5"/>
      <c r="D30" s="4"/>
      <c r="E30" s="33">
        <f t="shared" si="2"/>
        <v>0</v>
      </c>
    </row>
    <row r="31" spans="1:5" ht="19.5" customHeight="1" x14ac:dyDescent="0.3">
      <c r="A31" s="11" t="s">
        <v>16</v>
      </c>
      <c r="B31" s="3" t="s">
        <v>39</v>
      </c>
      <c r="C31" s="5"/>
      <c r="D31" s="4"/>
      <c r="E31" s="33">
        <f t="shared" si="2"/>
        <v>0</v>
      </c>
    </row>
    <row r="32" spans="1:5" ht="16.5" x14ac:dyDescent="0.3">
      <c r="A32" s="11" t="s">
        <v>16</v>
      </c>
      <c r="B32" s="3" t="s">
        <v>14</v>
      </c>
      <c r="C32" s="5"/>
      <c r="D32" s="4"/>
      <c r="E32" s="33">
        <f t="shared" si="2"/>
        <v>0</v>
      </c>
    </row>
    <row r="33" spans="1:5" ht="17.25" thickBot="1" x14ac:dyDescent="0.35">
      <c r="A33" s="11" t="s">
        <v>16</v>
      </c>
      <c r="B33" s="3" t="s">
        <v>15</v>
      </c>
      <c r="C33" s="31"/>
      <c r="D33" s="32"/>
      <c r="E33" s="34">
        <f t="shared" si="2"/>
        <v>0</v>
      </c>
    </row>
    <row r="34" spans="1:5" ht="15.75" thickBot="1" x14ac:dyDescent="0.3"/>
    <row r="35" spans="1:5" ht="15.75" thickBot="1" x14ac:dyDescent="0.3">
      <c r="C35" s="58" t="s">
        <v>41</v>
      </c>
      <c r="D35" s="59"/>
      <c r="E35" s="60"/>
    </row>
    <row r="36" spans="1:5" ht="28.5" customHeight="1" x14ac:dyDescent="0.25">
      <c r="A36" s="7"/>
      <c r="B36" s="11" t="s">
        <v>34</v>
      </c>
      <c r="C36" s="25" t="s">
        <v>17</v>
      </c>
      <c r="D36" s="26" t="s">
        <v>18</v>
      </c>
      <c r="E36" s="27" t="s">
        <v>7</v>
      </c>
    </row>
    <row r="37" spans="1:5" ht="16.5" x14ac:dyDescent="0.3">
      <c r="A37" s="43">
        <v>42194</v>
      </c>
      <c r="B37" s="3" t="s">
        <v>1</v>
      </c>
      <c r="C37" s="5">
        <v>1496.9</v>
      </c>
      <c r="D37" s="4">
        <v>1393.66</v>
      </c>
      <c r="E37" s="33">
        <f t="shared" ref="E37:E44" si="3">(D37-C37)</f>
        <v>-103.24000000000001</v>
      </c>
    </row>
    <row r="38" spans="1:5" ht="16.5" x14ac:dyDescent="0.3">
      <c r="A38" s="43">
        <v>42201</v>
      </c>
      <c r="B38" s="3" t="s">
        <v>20</v>
      </c>
      <c r="C38" s="5">
        <v>2745.01</v>
      </c>
      <c r="D38" s="4">
        <v>2505.6</v>
      </c>
      <c r="E38" s="33">
        <f t="shared" si="3"/>
        <v>-239.41000000000031</v>
      </c>
    </row>
    <row r="39" spans="1:5" ht="16.5" x14ac:dyDescent="0.3">
      <c r="A39" s="11" t="s">
        <v>16</v>
      </c>
      <c r="B39" s="3" t="s">
        <v>10</v>
      </c>
      <c r="C39" s="5">
        <v>6307.67</v>
      </c>
      <c r="D39" s="4">
        <v>0</v>
      </c>
      <c r="E39" s="33">
        <f t="shared" si="3"/>
        <v>-6307.67</v>
      </c>
    </row>
    <row r="40" spans="1:5" ht="16.5" x14ac:dyDescent="0.3">
      <c r="A40" s="11" t="s">
        <v>16</v>
      </c>
      <c r="B40" s="3" t="s">
        <v>12</v>
      </c>
      <c r="C40" s="5">
        <v>478.83</v>
      </c>
      <c r="D40" s="4">
        <v>0</v>
      </c>
      <c r="E40" s="33">
        <f t="shared" si="3"/>
        <v>-478.83</v>
      </c>
    </row>
    <row r="41" spans="1:5" ht="27" x14ac:dyDescent="0.3">
      <c r="A41" s="43">
        <v>42202</v>
      </c>
      <c r="B41" s="3" t="s">
        <v>21</v>
      </c>
      <c r="C41" s="5">
        <v>415.71</v>
      </c>
      <c r="D41" s="4">
        <v>207.85</v>
      </c>
      <c r="E41" s="33">
        <f t="shared" si="3"/>
        <v>-207.85999999999999</v>
      </c>
    </row>
    <row r="42" spans="1:5" ht="19.5" customHeight="1" x14ac:dyDescent="0.3">
      <c r="A42" s="43">
        <v>42202</v>
      </c>
      <c r="B42" s="3" t="s">
        <v>39</v>
      </c>
      <c r="C42" s="5">
        <v>703.51</v>
      </c>
      <c r="D42" s="4">
        <v>351.75</v>
      </c>
      <c r="E42" s="33">
        <f t="shared" si="3"/>
        <v>-351.76</v>
      </c>
    </row>
    <row r="43" spans="1:5" ht="16.5" x14ac:dyDescent="0.3">
      <c r="A43" s="43">
        <v>42202</v>
      </c>
      <c r="B43" s="3" t="s">
        <v>14</v>
      </c>
      <c r="C43" s="5">
        <v>239.41</v>
      </c>
      <c r="D43" s="6">
        <v>119.7</v>
      </c>
      <c r="E43" s="33">
        <f t="shared" si="3"/>
        <v>-119.71</v>
      </c>
    </row>
    <row r="44" spans="1:5" ht="17.25" thickBot="1" x14ac:dyDescent="0.35">
      <c r="A44" s="43">
        <v>42202</v>
      </c>
      <c r="B44" s="3" t="s">
        <v>15</v>
      </c>
      <c r="C44" s="5">
        <v>239.41</v>
      </c>
      <c r="D44" s="6">
        <v>119.7</v>
      </c>
      <c r="E44" s="34">
        <f t="shared" si="3"/>
        <v>-119.71</v>
      </c>
    </row>
  </sheetData>
  <mergeCells count="4">
    <mergeCell ref="C24:E24"/>
    <mergeCell ref="C35:E35"/>
    <mergeCell ref="C2:E2"/>
    <mergeCell ref="C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Procesos</vt:lpstr>
      <vt:lpstr>Productos</vt:lpstr>
      <vt:lpstr>Fisica</vt:lpstr>
      <vt:lpstr>Funcional</vt:lpstr>
      <vt:lpstr>Esfuerzo</vt:lpstr>
      <vt:lpstr>Costos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Ing. Carlos Glez</cp:lastModifiedBy>
  <dcterms:created xsi:type="dcterms:W3CDTF">2011-07-18T21:22:38Z</dcterms:created>
  <dcterms:modified xsi:type="dcterms:W3CDTF">2015-07-17T21:32:09Z</dcterms:modified>
</cp:coreProperties>
</file>