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bral.DGUIAF\workspace\ProgramacionAvanzada\Clase\TP2\Programa\src\TP2\"/>
    </mc:Choice>
  </mc:AlternateContent>
  <bookViews>
    <workbookView xWindow="240" yWindow="15" windowWidth="19440" windowHeight="1017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24" i="2" l="1"/>
  <c r="N24" i="2" s="1"/>
  <c r="J21" i="2"/>
  <c r="N21" i="2" s="1"/>
  <c r="J22" i="2"/>
  <c r="N22" i="2" s="1"/>
  <c r="B24" i="2" l="1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E40" i="2" s="1"/>
  <c r="N25" i="2"/>
  <c r="J19" i="2"/>
  <c r="N19" i="2" s="1"/>
  <c r="J20" i="2"/>
  <c r="N20" i="2" s="1"/>
  <c r="J23" i="2"/>
  <c r="N23" i="2" s="1"/>
  <c r="J18" i="2"/>
  <c r="B19" i="2"/>
  <c r="B20" i="2"/>
  <c r="B21" i="2"/>
  <c r="B22" i="2"/>
  <c r="B23" i="2"/>
  <c r="B25" i="2"/>
  <c r="B18" i="2"/>
  <c r="J26" i="2" l="1"/>
  <c r="E42" i="2" s="1"/>
  <c r="N18" i="2"/>
  <c r="N26" i="2" s="1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<sst xmlns="http://schemas.openxmlformats.org/spreadsheetml/2006/main" count="59" uniqueCount="42">
  <si>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</si>
  <si>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</si>
  <si>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</si>
  <si>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</si>
  <si>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</si>
  <si>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</si>
  <si>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</si>
  <si>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</si>
  <si>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</si>
  <si>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</si>
  <si>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</si>
  <si>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</si>
  <si>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</si>
  <si>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</si>
  <si>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</si>
  <si>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</si>
  <si>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</si>
  <si>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</si>
  <si>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</si>
  <si>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</si>
  <si>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</si>
  <si>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</si>
  <si>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</si>
  <si>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</si>
  <si>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</si>
  <si>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</si>
  <si>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</si>
  <si>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</si>
  <si>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</si>
  <si>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</si>
  <si>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</si>
  <si>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</si>
  <si>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</si>
  <si>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</si>
  <si>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metodos clase vector</t>
  </si>
  <si>
    <t>atributos ,metodos equals y get() y set() clase matriz</t>
  </si>
  <si>
    <t>constructores clase matriz</t>
  </si>
  <si>
    <t>metodos clase matriz</t>
  </si>
  <si>
    <t>constructores y atributos clase sel</t>
  </si>
  <si>
    <t>metodos clase sel</t>
  </si>
  <si>
    <t>atributos ,metodos equals,clone y get() y set() clase vector</t>
  </si>
  <si>
    <t>constructores clase vector, 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</si>
</sst>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1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1.7361111111111105E-2</c:v>
                </c:pt>
                <c:pt idx="2">
                  <c:v>2.2916666666666641E-2</c:v>
                </c:pt>
                <c:pt idx="3">
                  <c:v>1.1111111111111072E-2</c:v>
                </c:pt>
                <c:pt idx="4">
                  <c:v>1.3194444444444444E-2</c:v>
                </c:pt>
                <c:pt idx="5">
                  <c:v>0.12638888888888902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31" sqref="D3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0.4513888888888889</v>
      </c>
      <c r="D5" s="2">
        <v>0.45833333333333331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2.7777777777777776E-2</v>
      </c>
      <c r="C9" s="2">
        <v>0.46180555555555558</v>
      </c>
      <c r="D9" s="2">
        <v>0.47916666666666669</v>
      </c>
      <c r="E9" s="52">
        <f>IFERROR(IF(OR(ISBLANK(C9),ISBLANK(D9)),"Completar",IF(D9&gt;=C9,D9-C9,"Error")),"Error")</f>
        <v>1.7361111111111105E-2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2.7777777777777776E-2</v>
      </c>
      <c r="C13" s="2">
        <v>0.48541666666666666</v>
      </c>
      <c r="D13" s="2">
        <v>0.5083333333333333</v>
      </c>
      <c r="E13" s="52">
        <f>IFERROR(IF(OR(ISBLANK(C13),ISBLANK(D13)),"Completar",IF(D13&gt;=C13,D13-C13,"Error")),"Error")</f>
        <v>2.2916666666666641E-2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8" t="s">
        <v>9</v>
      </c>
      <c r="D16" s="88"/>
      <c r="E16" s="89"/>
      <c r="F16" s="90" t="s">
        <v>11</v>
      </c>
      <c r="G16" s="91"/>
      <c r="H16" s="87" t="s">
        <v>13</v>
      </c>
      <c r="I16" s="88"/>
      <c r="J16" s="89"/>
      <c r="K16" s="90" t="s">
        <v>15</v>
      </c>
      <c r="L16" s="91"/>
      <c r="M16" s="87" t="s">
        <v>17</v>
      </c>
      <c r="N16" s="95" t="s">
        <v>2</v>
      </c>
      <c r="O16" s="14"/>
      <c r="P16" s="18"/>
    </row>
    <row r="17" spans="1:16" s="15" customFormat="1" ht="30" x14ac:dyDescent="0.25">
      <c r="A17" s="14"/>
      <c r="B17" s="75"/>
      <c r="C17" s="88"/>
      <c r="D17" s="88"/>
      <c r="E17" s="89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7"/>
      <c r="N17" s="95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40</v>
      </c>
      <c r="D18" s="79"/>
      <c r="E18" s="80"/>
      <c r="F18" s="3">
        <v>25</v>
      </c>
      <c r="G18" s="4">
        <v>6.9444444444444441E-3</v>
      </c>
      <c r="H18" s="5">
        <v>0.50902777777777775</v>
      </c>
      <c r="I18" s="6">
        <v>0.51388888888888895</v>
      </c>
      <c r="J18" s="53">
        <f>IFERROR(IF(OR(ISBLANK(H18),ISBLANK(I18)),"",IF(I18&gt;=H18,I18-H18,"Error")),"Error")</f>
        <v>4.8611111111112049E-3</v>
      </c>
      <c r="K18" s="7">
        <v>0</v>
      </c>
      <c r="L18" s="8">
        <v>0</v>
      </c>
      <c r="M18" s="9">
        <v>22</v>
      </c>
      <c r="N18" s="54">
        <f>IFERROR(IF(OR(J18="",ISBLANK(L18)),"",J18+L18),"Error")</f>
        <v>4.8611111111112049E-3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41</v>
      </c>
      <c r="D19" s="79"/>
      <c r="E19" s="80"/>
      <c r="F19" s="3">
        <v>20</v>
      </c>
      <c r="G19" s="4">
        <v>1.0416666666666666E-2</v>
      </c>
      <c r="H19" s="5">
        <v>0.51527777777777783</v>
      </c>
      <c r="I19" s="6">
        <v>0.52083333333333337</v>
      </c>
      <c r="J19" s="53">
        <f t="shared" ref="J19:J23" si="1">IFERROR(IF(OR(ISBLANK(H19),ISBLANK(I19)),"",IF(I19&gt;=H19,I19-H19,"Error")),"Error")</f>
        <v>5.5555555555555358E-3</v>
      </c>
      <c r="K19" s="7">
        <v>0</v>
      </c>
      <c r="L19" s="8">
        <v>0</v>
      </c>
      <c r="M19" s="9">
        <v>18</v>
      </c>
      <c r="N19" s="54">
        <f t="shared" ref="N19:N25" si="2">IFERROR(IF(OR(J19="",ISBLANK(L19)),"",J19+L19),"Error")</f>
        <v>5.5555555555555358E-3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80" t="s">
        <v>34</v>
      </c>
      <c r="D20" s="81"/>
      <c r="E20" s="82"/>
      <c r="F20" s="3">
        <v>100</v>
      </c>
      <c r="G20" s="4">
        <v>2.7777777777777776E-2</v>
      </c>
      <c r="H20" s="5">
        <v>0.52152777777777781</v>
      </c>
      <c r="I20" s="6">
        <v>0.55555555555555558</v>
      </c>
      <c r="J20" s="53">
        <f t="shared" si="1"/>
        <v>3.4027777777777768E-2</v>
      </c>
      <c r="K20" s="7">
        <v>5</v>
      </c>
      <c r="L20" s="8">
        <v>3.472222222222222E-3</v>
      </c>
      <c r="M20" s="9">
        <v>86</v>
      </c>
      <c r="N20" s="54">
        <f t="shared" si="2"/>
        <v>3.7499999999999992E-2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35</v>
      </c>
      <c r="D21" s="79"/>
      <c r="E21" s="80"/>
      <c r="F21" s="3">
        <v>30</v>
      </c>
      <c r="G21" s="4">
        <v>3.472222222222222E-3</v>
      </c>
      <c r="H21" s="5">
        <v>0.5625</v>
      </c>
      <c r="I21" s="6">
        <v>0.56805555555555554</v>
      </c>
      <c r="J21" s="53">
        <f t="shared" si="1"/>
        <v>5.5555555555555358E-3</v>
      </c>
      <c r="K21" s="7">
        <v>0</v>
      </c>
      <c r="L21" s="8">
        <v>0</v>
      </c>
      <c r="M21" s="9">
        <v>40</v>
      </c>
      <c r="N21" s="54">
        <f t="shared" si="2"/>
        <v>5.5555555555555358E-3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36</v>
      </c>
      <c r="D22" s="79"/>
      <c r="E22" s="80"/>
      <c r="F22" s="3">
        <v>20</v>
      </c>
      <c r="G22" s="4">
        <v>6.9444444444444441E-3</v>
      </c>
      <c r="H22" s="5">
        <v>0.56944444444444442</v>
      </c>
      <c r="I22" s="6">
        <v>0.57708333333333328</v>
      </c>
      <c r="J22" s="53">
        <f t="shared" si="1"/>
        <v>7.6388888888888618E-3</v>
      </c>
      <c r="K22" s="7">
        <v>4</v>
      </c>
      <c r="L22" s="8">
        <v>1.3888888888888889E-3</v>
      </c>
      <c r="M22" s="9">
        <v>13</v>
      </c>
      <c r="N22" s="54">
        <f t="shared" si="2"/>
        <v>9.0277777777777509E-3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37</v>
      </c>
      <c r="D23" s="79"/>
      <c r="E23" s="80"/>
      <c r="F23" s="3">
        <v>200</v>
      </c>
      <c r="G23" s="4">
        <v>3.125E-2</v>
      </c>
      <c r="H23" s="5">
        <v>0.59375</v>
      </c>
      <c r="I23" s="6">
        <v>0.63888888888888895</v>
      </c>
      <c r="J23" s="53">
        <f t="shared" si="1"/>
        <v>4.5138888888888951E-2</v>
      </c>
      <c r="K23" s="7">
        <v>10</v>
      </c>
      <c r="L23" s="8">
        <v>6.9444444444444441E-3</v>
      </c>
      <c r="M23" s="9">
        <v>210</v>
      </c>
      <c r="N23" s="54">
        <f t="shared" si="2"/>
        <v>5.2083333333333398E-2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 t="s">
        <v>38</v>
      </c>
      <c r="D24" s="79"/>
      <c r="E24" s="80"/>
      <c r="F24" s="3">
        <v>30</v>
      </c>
      <c r="G24" s="4">
        <v>1.3888888888888888E-2</v>
      </c>
      <c r="H24" s="5">
        <v>0.69861111111111107</v>
      </c>
      <c r="I24" s="6">
        <v>0.71527777777777779</v>
      </c>
      <c r="J24" s="53">
        <f>IFERROR(IF(OR(ISBLANK(H24),ISBLANK(I24)),"",IF(I24&gt;=H24,I24-H24,"Error")),"Error")</f>
        <v>1.6666666666666718E-2</v>
      </c>
      <c r="K24" s="7">
        <v>0</v>
      </c>
      <c r="L24" s="8">
        <v>0</v>
      </c>
      <c r="M24" s="9">
        <v>26</v>
      </c>
      <c r="N24" s="54">
        <f t="shared" si="2"/>
        <v>1.6666666666666718E-2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9" t="s">
        <v>39</v>
      </c>
      <c r="D25" s="79"/>
      <c r="E25" s="80"/>
      <c r="F25" s="3">
        <v>19</v>
      </c>
      <c r="G25" s="4">
        <v>1.0416666666666666E-2</v>
      </c>
      <c r="H25" s="5">
        <v>0.72222222222222221</v>
      </c>
      <c r="I25" s="6">
        <v>0.73055555555555562</v>
      </c>
      <c r="J25" s="53">
        <v>6.9444444444444441E-3</v>
      </c>
      <c r="K25" s="7">
        <v>3</v>
      </c>
      <c r="L25" s="8">
        <v>1.3888888888888889E-3</v>
      </c>
      <c r="M25" s="9">
        <v>20</v>
      </c>
      <c r="N25" s="54">
        <f t="shared" si="2"/>
        <v>8.3333333333333332E-3</v>
      </c>
      <c r="O25" s="19"/>
      <c r="P25" s="22"/>
    </row>
    <row r="26" spans="1:16" s="27" customFormat="1" ht="15.75" thickBot="1" x14ac:dyDescent="0.3">
      <c r="A26" s="14"/>
      <c r="B26" s="92" t="s">
        <v>33</v>
      </c>
      <c r="C26" s="93"/>
      <c r="D26" s="93"/>
      <c r="E26" s="94"/>
      <c r="F26" s="45">
        <f>IF(SUM(F18:F25)=0,"Completar",SUM(F18:F25))</f>
        <v>444</v>
      </c>
      <c r="G26" s="46">
        <f>IF(SUM(G18:G25)=0,"Completar",SUM(G18:G25))</f>
        <v>0.11111111111111112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0.12638888888888902</v>
      </c>
      <c r="K26" s="50">
        <f>SUM(K18:K25)</f>
        <v>22</v>
      </c>
      <c r="L26" s="46">
        <f>SUM(L18:L25)</f>
        <v>1.3194444444444444E-2</v>
      </c>
      <c r="M26" s="51">
        <f>IF(SUM(M18:M25)=0,"Completar",SUM(M18:M25))</f>
        <v>435</v>
      </c>
      <c r="N26" s="52">
        <f>IF(OR(COUNTIF(N18:N25,"Error")&gt;0,COUNTIF(N18:N25,"Completar")&gt;0),"Error",IF(SUM(N18:N25)=0,"Completar",SUM(N18:N25)))</f>
        <v>0.13958333333333348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1.3888888888888888E-2</v>
      </c>
      <c r="C30" s="2">
        <v>0.75694444444444453</v>
      </c>
      <c r="D30" s="2">
        <v>0.7680555555555556</v>
      </c>
      <c r="E30" s="52">
        <f>IFERROR(IF(OR(ISBLANK(C30),ISBLANK(D30)),"Completar",IF(D30&gt;=C30,D30-C30,"Error")),"Error")</f>
        <v>1.1111111111111072E-2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3">
        <f>M26</f>
        <v>435</v>
      </c>
      <c r="F33" s="84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5">
        <f>IF(M26="Completar","Completar",IFERROR(M26/(N26*24),"Error"))</f>
        <v>129.85074626865659</v>
      </c>
      <c r="F34" s="86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3">
        <f>IF(K26=0,0,IFERROR(ROUNDUP(K26/(M26/100),0),"Error"))</f>
        <v>6</v>
      </c>
      <c r="F35" s="8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5.057471264367816E-2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6.9444444444444198E-3</v>
      </c>
      <c r="F37" s="58">
        <f>IF(E37="Completar",E37,IFERROR(E37/$E$43,"Error"))</f>
        <v>3.5087719298245487E-2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1.7361111111111105E-2</v>
      </c>
      <c r="F38" s="58">
        <f>IF(E38="Completar",E38,IFERROR(E38/$E$43,"Error"))</f>
        <v>8.7719298245614002E-2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2.2916666666666641E-2</v>
      </c>
      <c r="F39" s="58">
        <f t="shared" ref="F39" si="3">IF(E39="Completar",E39,IFERROR(E39/$E$43,"Error"))</f>
        <v>0.11578947368421039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1.1111111111111072E-2</v>
      </c>
      <c r="F40" s="58">
        <f>IF(E40="Completar",E40,IFERROR(E40/$E$43,"Error"))</f>
        <v>5.6140350877192775E-2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1.3194444444444444E-2</v>
      </c>
      <c r="F41" s="58">
        <f>IF(E41="Completar",E41,IFERROR(E41/$E$43,"Completar"))</f>
        <v>6.6666666666666666E-2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0.12638888888888902</v>
      </c>
      <c r="F42" s="58">
        <f>IF(E42="Completar",E42,IFERROR(E42/$E$43,"Completar"))</f>
        <v>0.63859649122807083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0.19791666666666669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Rodrigo Cabral</cp:lastModifiedBy>
  <dcterms:created xsi:type="dcterms:W3CDTF">2014-04-14T14:00:11Z</dcterms:created>
  <dcterms:modified xsi:type="dcterms:W3CDTF">2017-05-02T19:53:14Z</dcterms:modified>
</cp:coreProperties>
</file>