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ula\OneDrive\drafting paper\jou 2022 AEM heater\heating rey hus\datasheet\"/>
    </mc:Choice>
  </mc:AlternateContent>
  <xr:revisionPtr revIDLastSave="0" documentId="13_ncr:1_{1CACB8CA-59BD-4908-BBB2-449134C5DEF9}" xr6:coauthVersionLast="47" xr6:coauthVersionMax="47" xr10:uidLastSave="{00000000-0000-0000-0000-000000000000}"/>
  <bookViews>
    <workbookView xWindow="6894" yWindow="1032" windowWidth="15090" windowHeight="10656" tabRatio="731" xr2:uid="{E2647EBF-80C6-4075-8332-95573E1E3D30}"/>
  </bookViews>
  <sheets>
    <sheet name="Sheet_resist_meas" sheetId="12" r:id="rId1"/>
    <sheet name="Sheet_Hardness" sheetId="10" r:id="rId2"/>
    <sheet name="Sheet_Dim" sheetId="5" r:id="rId3"/>
    <sheet name="Sheet_thick" sheetId="6" r:id="rId4"/>
    <sheet name="Sheet_resist" sheetId="2" r:id="rId5"/>
    <sheet name="Sheet_60min" sheetId="7" r:id="rId6"/>
    <sheet name="Sheet_reps" sheetId="1" r:id="rId7"/>
    <sheet name="Sheet_hist" sheetId="8" r:id="rId8"/>
    <sheet name="Sheet_Pore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2" l="1"/>
  <c r="D17" i="12"/>
  <c r="D16" i="12"/>
  <c r="B10" i="2"/>
  <c r="B10" i="6"/>
  <c r="B10" i="5"/>
  <c r="G31" i="12"/>
  <c r="I31" i="12" s="1"/>
  <c r="J18" i="12"/>
  <c r="J15" i="12"/>
  <c r="J31" i="12" l="1"/>
  <c r="G26" i="12" l="1"/>
  <c r="I26" i="12" s="1"/>
  <c r="D26" i="12"/>
  <c r="J26" i="12" s="1"/>
  <c r="I25" i="12"/>
  <c r="G25" i="12"/>
  <c r="D25" i="12"/>
  <c r="J25" i="12" s="1"/>
  <c r="G24" i="12"/>
  <c r="I24" i="12" s="1"/>
  <c r="D24" i="12"/>
  <c r="J24" i="12" s="1"/>
  <c r="G23" i="12"/>
  <c r="I23" i="12" s="1"/>
  <c r="D23" i="12"/>
  <c r="I22" i="12"/>
  <c r="G22" i="12"/>
  <c r="D22" i="12"/>
  <c r="J22" i="12" s="1"/>
  <c r="G18" i="12"/>
  <c r="I18" i="12" s="1"/>
  <c r="G17" i="12"/>
  <c r="I17" i="12" s="1"/>
  <c r="G16" i="12"/>
  <c r="I16" i="12" s="1"/>
  <c r="I15" i="12"/>
  <c r="G15" i="12"/>
  <c r="D15" i="12"/>
  <c r="C13" i="5"/>
  <c r="C14" i="5"/>
  <c r="D14" i="5"/>
  <c r="B13" i="5"/>
  <c r="B14" i="5" s="1"/>
  <c r="D13" i="5"/>
  <c r="B13" i="6"/>
  <c r="B14" i="6" s="1"/>
  <c r="C14" i="6"/>
  <c r="C13" i="6"/>
  <c r="D14" i="6"/>
  <c r="D13" i="6"/>
  <c r="J23" i="12" l="1"/>
  <c r="J16" i="12"/>
  <c r="J17" i="12"/>
  <c r="E11" i="12" l="1"/>
  <c r="D11" i="12"/>
  <c r="C11" i="12"/>
  <c r="B11" i="12"/>
  <c r="E10" i="12"/>
  <c r="D10" i="12"/>
  <c r="C10" i="12"/>
  <c r="B10" i="12"/>
  <c r="F23" i="11"/>
  <c r="E23" i="11"/>
  <c r="D23" i="11"/>
  <c r="C23" i="11"/>
  <c r="B23" i="11"/>
  <c r="F22" i="11"/>
  <c r="E22" i="11"/>
  <c r="D22" i="11"/>
  <c r="C22" i="11"/>
  <c r="B22" i="11"/>
  <c r="D11" i="11" l="1"/>
  <c r="C11" i="11"/>
  <c r="B11" i="11"/>
  <c r="D10" i="11"/>
  <c r="C10" i="11"/>
  <c r="B10" i="11"/>
  <c r="D35" i="10"/>
  <c r="C35" i="10"/>
  <c r="B35" i="10"/>
  <c r="D34" i="10"/>
  <c r="C34" i="10"/>
  <c r="B34" i="10"/>
  <c r="E11" i="2"/>
  <c r="D11" i="2"/>
  <c r="C11" i="2"/>
  <c r="B11" i="2"/>
  <c r="E10" i="2"/>
  <c r="D10" i="2"/>
  <c r="C10" i="2"/>
  <c r="E11" i="6"/>
  <c r="D11" i="6"/>
  <c r="C11" i="6"/>
  <c r="B11" i="6"/>
  <c r="E10" i="6"/>
  <c r="D10" i="6"/>
  <c r="C10" i="6"/>
  <c r="E11" i="5"/>
  <c r="D11" i="5"/>
  <c r="C11" i="5"/>
  <c r="B11" i="5"/>
  <c r="E10" i="5"/>
  <c r="D10" i="5"/>
  <c r="C10" i="5"/>
  <c r="B10" i="10"/>
  <c r="C10" i="10"/>
  <c r="D10" i="10"/>
  <c r="E10" i="10"/>
  <c r="B11" i="10"/>
  <c r="C11" i="10"/>
  <c r="D11" i="10"/>
  <c r="E11" i="10"/>
  <c r="B22" i="10"/>
  <c r="C22" i="10"/>
  <c r="D22" i="10"/>
  <c r="E22" i="10"/>
  <c r="F22" i="10"/>
  <c r="B23" i="10"/>
  <c r="C23" i="10"/>
  <c r="D23" i="10"/>
  <c r="E23" i="10"/>
  <c r="F2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Yudan Whulanza</author>
  </authors>
  <commentList>
    <comment ref="E9" authorId="0" shapeId="0" xr:uid="{6DE0A9BF-5D62-4160-99DB-A7DBFBEC8CD0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Yudan Whulanza</author>
  </authors>
  <commentList>
    <comment ref="E9" authorId="0" shapeId="0" xr:uid="{CB882DB9-4939-4E5B-A79C-D69F3C0262CE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1" authorId="0" shapeId="0" xr:uid="{ABE6842D-0B68-4BF6-8C2A-E3C6154024FB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1" authorId="0" shapeId="0" xr:uid="{F9B380C2-74FF-402C-98D8-0D0ADF44B099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1" authorId="0" shapeId="0" xr:uid="{4C6850C7-BB3A-4164-97C5-EDDB0E2DD019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3" authorId="0" shapeId="0" xr:uid="{3C1093C0-BE24-4F48-963B-A9E1742FF8BE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Yudan Whulanza</author>
  </authors>
  <commentList>
    <comment ref="E9" authorId="0" shapeId="0" xr:uid="{B4515183-57D9-4AE5-ACD9-1D21813810E8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Yudan Whulanza</author>
  </authors>
  <commentList>
    <comment ref="E9" authorId="0" shapeId="0" xr:uid="{E9042F3F-2710-4DFA-816D-2CDC3F4AB264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Yudan Whulanza</author>
  </authors>
  <commentList>
    <comment ref="E9" authorId="0" shapeId="0" xr:uid="{23516548-7AE1-40B5-8D00-B44DDBB1A90C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Yudan Whulanza</author>
  </authors>
  <commentList>
    <comment ref="B9" authorId="0" shapeId="0" xr:uid="{EB8FA322-AF45-42D3-A9CC-9056F610F1E2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1" authorId="0" shapeId="0" xr:uid="{5657E91B-7BD6-4F86-9ECF-847FA2FB475C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1" authorId="0" shapeId="0" xr:uid="{48AF659C-7525-47D5-9CB1-BFD0D2A9115C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1" authorId="0" shapeId="0" xr:uid="{9D0B0CCB-EAB3-44F1-A8CB-E4348715E33F}">
      <text>
        <r>
          <rPr>
            <b/>
            <sz val="9"/>
            <color indexed="81"/>
            <rFont val="Tahoma"/>
            <charset val="1"/>
          </rPr>
          <t>Yudan Whulanza: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<sst xmlns="http://schemas.openxmlformats.org/spreadsheetml/2006/main" count="161" uniqueCount="42">
  <si>
    <t>Resistivity</t>
  </si>
  <si>
    <t>mOhm.mm</t>
  </si>
  <si>
    <t>data lama</t>
  </si>
  <si>
    <t>sampel 1</t>
  </si>
  <si>
    <t>sampel 2</t>
  </si>
  <si>
    <t>sampel 3</t>
  </si>
  <si>
    <t>sampel 4</t>
  </si>
  <si>
    <t>Tegangan (V)</t>
  </si>
  <si>
    <t>Arus (A)</t>
  </si>
  <si>
    <t>R, ohm</t>
  </si>
  <si>
    <t>t ,mm</t>
  </si>
  <si>
    <t>W ,mm</t>
  </si>
  <si>
    <t>A ,mm^2</t>
  </si>
  <si>
    <t>L, mm</t>
  </si>
  <si>
    <t>L/A</t>
  </si>
  <si>
    <t>Rho</t>
  </si>
  <si>
    <t>avg</t>
  </si>
  <si>
    <t>Hardness</t>
  </si>
  <si>
    <t>HV</t>
  </si>
  <si>
    <t>0 V</t>
  </si>
  <si>
    <t>0.3 V</t>
  </si>
  <si>
    <t>0.6 V</t>
  </si>
  <si>
    <t>0.8 V</t>
  </si>
  <si>
    <t>1.0 V</t>
  </si>
  <si>
    <t>Repetition 1</t>
  </si>
  <si>
    <t>Repetition 2</t>
  </si>
  <si>
    <t>Repetition 3</t>
  </si>
  <si>
    <t>Diameter</t>
  </si>
  <si>
    <t>mm</t>
  </si>
  <si>
    <t>Thickness</t>
  </si>
  <si>
    <t>Time</t>
  </si>
  <si>
    <t>Temperature</t>
  </si>
  <si>
    <t>Minute</t>
  </si>
  <si>
    <t>C</t>
  </si>
  <si>
    <t>0% PVA</t>
  </si>
  <si>
    <t>10% PVA</t>
  </si>
  <si>
    <t>20% PVA</t>
  </si>
  <si>
    <t>30% PVA</t>
  </si>
  <si>
    <t>Number of Heating Repetition</t>
  </si>
  <si>
    <t>Applied Potential</t>
  </si>
  <si>
    <t>Volt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</si>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</sst>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0" xfId="0" applyNumberFormat="1" applyFill="1"/>
    <xf numFmtId="0" fontId="0" fillId="0" borderId="0" xfId="0" applyAlignment="1">
      <alignment horizontal="center"/>
    </xf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9" fontId="0" fillId="0" borderId="0" xfId="0" applyNumberFormat="1"/>
    <xf numFmtId="164" fontId="4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6D07-6E41-4242-8480-2874E643A468}">
  <dimension ref="A1:J31"/>
  <sheetViews>
    <sheetView tabSelected="1" zoomScale="77" zoomScaleNormal="70" workbookViewId="0">
      <selection activeCell="D15" sqref="D15"/>
    </sheetView>
  </sheetViews>
  <sheetFormatPr defaultRowHeight="14.45"/>
  <cols>
    <col min="1" max="1" width="12.5703125" customWidth="1"/>
    <col min="2" max="2" width="10.7109375" bestFit="1" customWidth="1"/>
    <col min="14" max="14" width="10.5703125" bestFit="1" customWidth="1"/>
    <col min="15" max="15" width="10.85546875" bestFit="1" customWidth="1"/>
  </cols>
  <sheetData>
    <row r="1" spans="1:10">
      <c r="B1" s="3" t="s">
        <v>0</v>
      </c>
    </row>
    <row r="3" spans="1:10">
      <c r="B3" s="2">
        <v>1</v>
      </c>
      <c r="C3" s="2">
        <v>2</v>
      </c>
      <c r="D3" s="2">
        <v>3</v>
      </c>
      <c r="E3" s="2">
        <v>4</v>
      </c>
    </row>
    <row r="4" spans="1:10">
      <c r="B4" s="4">
        <v>0</v>
      </c>
      <c r="C4" s="4">
        <v>0.1</v>
      </c>
      <c r="D4" s="4">
        <v>0.2</v>
      </c>
      <c r="E4" s="4">
        <v>0.3</v>
      </c>
    </row>
    <row r="5" spans="1:10">
      <c r="B5" s="2" t="s">
        <v>1</v>
      </c>
      <c r="C5" s="2" t="s">
        <v>1</v>
      </c>
      <c r="D5" s="2" t="s">
        <v>1</v>
      </c>
      <c r="E5" s="2" t="s">
        <v>1</v>
      </c>
      <c r="G5" s="2" t="s">
        <v>2</v>
      </c>
    </row>
    <row r="6" spans="1:10">
      <c r="A6" t="s">
        <v>3</v>
      </c>
      <c r="B6">
        <v>31.867000000000001</v>
      </c>
      <c r="C6">
        <v>72.61</v>
      </c>
      <c r="D6">
        <v>178.56399999999999</v>
      </c>
      <c r="E6">
        <v>267.48</v>
      </c>
    </row>
    <row r="7" spans="1:10">
      <c r="A7" t="s">
        <v>4</v>
      </c>
      <c r="B7">
        <v>41.67</v>
      </c>
      <c r="C7">
        <v>76.531999999999996</v>
      </c>
      <c r="D7">
        <v>176.452</v>
      </c>
      <c r="E7">
        <v>373.45</v>
      </c>
    </row>
    <row r="8" spans="1:10">
      <c r="A8" t="s">
        <v>5</v>
      </c>
      <c r="B8">
        <v>69.45</v>
      </c>
      <c r="C8">
        <v>89.456000000000003</v>
      </c>
      <c r="D8">
        <v>193.32</v>
      </c>
      <c r="E8">
        <v>329.44</v>
      </c>
    </row>
    <row r="9" spans="1:10">
      <c r="A9" t="s">
        <v>6</v>
      </c>
      <c r="B9">
        <v>52.34</v>
      </c>
      <c r="C9">
        <v>119.23</v>
      </c>
      <c r="D9">
        <v>226.46</v>
      </c>
      <c r="E9">
        <v>337.55</v>
      </c>
    </row>
    <row r="10" spans="1:10">
      <c r="B10" s="8">
        <f>AVERAGE(B6:B9)</f>
        <v>48.831750000000007</v>
      </c>
      <c r="C10" s="8">
        <f>AVERAGE(C6:C9)</f>
        <v>89.457000000000008</v>
      </c>
      <c r="D10" s="8">
        <f>AVERAGE(D6:D9)</f>
        <v>193.69900000000001</v>
      </c>
      <c r="E10" s="8">
        <f>AVERAGE(E6:E9)</f>
        <v>326.98</v>
      </c>
    </row>
    <row r="11" spans="1:10">
      <c r="B11" s="1">
        <f>_xlfn.STDEV.S(B6:B9)</f>
        <v>16.088437429305131</v>
      </c>
      <c r="C11" s="1">
        <f>_xlfn.STDEV.S(C6:C9)</f>
        <v>21.113254636207365</v>
      </c>
      <c r="D11" s="1">
        <f>_xlfn.STDEV.S(D6:D9)</f>
        <v>23.093678759925968</v>
      </c>
      <c r="E11" s="1">
        <f>_xlfn.STDEV.S(E6:E9)</f>
        <v>44.035922457314797</v>
      </c>
    </row>
    <row r="14" spans="1:10">
      <c r="B14" s="9" t="s">
        <v>7</v>
      </c>
      <c r="C14" s="9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spans="1:10">
      <c r="A15" s="7">
        <v>0</v>
      </c>
      <c r="B15" s="10">
        <v>1</v>
      </c>
      <c r="C15" s="10">
        <v>8.8000000000000007</v>
      </c>
      <c r="D15" s="11">
        <f>B15/C15</f>
        <v>0.11363636363636363</v>
      </c>
      <c r="E15">
        <v>0.2</v>
      </c>
      <c r="F15">
        <v>11.3</v>
      </c>
      <c r="G15" s="11">
        <f>E15*F15</f>
        <v>2.2600000000000002</v>
      </c>
      <c r="H15">
        <v>5</v>
      </c>
      <c r="I15" s="11">
        <f>H15/G15</f>
        <v>2.2123893805309733</v>
      </c>
      <c r="J15" s="11">
        <f>D15/I15*1000</f>
        <v>51.36363636363636</v>
      </c>
    </row>
    <row r="16" spans="1:10">
      <c r="A16" s="7">
        <v>0.1</v>
      </c>
      <c r="B16" s="10">
        <v>1</v>
      </c>
      <c r="C16" s="10">
        <v>8.5</v>
      </c>
      <c r="D16" s="11">
        <f>B16/C16</f>
        <v>0.11764705882352941</v>
      </c>
      <c r="E16">
        <v>0.4</v>
      </c>
      <c r="F16">
        <v>10.8</v>
      </c>
      <c r="G16" s="11">
        <f>E16*F16</f>
        <v>4.32</v>
      </c>
      <c r="H16">
        <v>5</v>
      </c>
      <c r="I16" s="11">
        <f>H16/G16</f>
        <v>1.1574074074074074</v>
      </c>
      <c r="J16" s="11">
        <f>D16/I16*1000</f>
        <v>101.64705882352941</v>
      </c>
    </row>
    <row r="17" spans="1:10">
      <c r="A17" s="7">
        <v>0.2</v>
      </c>
      <c r="B17" s="10">
        <v>1</v>
      </c>
      <c r="C17" s="10">
        <v>6.2</v>
      </c>
      <c r="D17" s="11">
        <f>B17/C17</f>
        <v>0.16129032258064516</v>
      </c>
      <c r="E17">
        <v>0.6</v>
      </c>
      <c r="F17">
        <v>10.4</v>
      </c>
      <c r="G17" s="11">
        <f>E17*F17</f>
        <v>6.24</v>
      </c>
      <c r="H17">
        <v>5</v>
      </c>
      <c r="I17" s="11">
        <f>H17/G17</f>
        <v>0.80128205128205121</v>
      </c>
      <c r="J17" s="11">
        <f>D17/I17*1000</f>
        <v>201.29032258064515</v>
      </c>
    </row>
    <row r="18" spans="1:10">
      <c r="A18" s="7">
        <v>0.3</v>
      </c>
      <c r="B18" s="10">
        <v>1</v>
      </c>
      <c r="C18" s="10">
        <v>4.33</v>
      </c>
      <c r="D18" s="11">
        <f>B18/C18</f>
        <v>0.23094688221709006</v>
      </c>
      <c r="E18">
        <v>0.7</v>
      </c>
      <c r="F18">
        <v>10.1</v>
      </c>
      <c r="G18" s="11">
        <f>E18*F18</f>
        <v>7.0699999999999994</v>
      </c>
      <c r="H18">
        <v>5</v>
      </c>
      <c r="I18" s="11">
        <f>H18/G18</f>
        <v>0.70721357850070732</v>
      </c>
      <c r="J18" s="11">
        <f>D18/I18*1000</f>
        <v>326.55889145496531</v>
      </c>
    </row>
    <row r="21" spans="1:10">
      <c r="A21" s="7">
        <v>0.3</v>
      </c>
      <c r="B21" s="9" t="s">
        <v>7</v>
      </c>
      <c r="C21" s="9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</row>
    <row r="22" spans="1:10">
      <c r="B22" s="10">
        <v>1</v>
      </c>
      <c r="C22" s="10">
        <v>4.33</v>
      </c>
      <c r="D22" s="11">
        <f>B22/C22</f>
        <v>0.23094688221709006</v>
      </c>
      <c r="E22">
        <v>0.7</v>
      </c>
      <c r="F22">
        <v>10.1</v>
      </c>
      <c r="G22" s="11">
        <f>E22*F22</f>
        <v>7.0699999999999994</v>
      </c>
      <c r="H22">
        <v>5</v>
      </c>
      <c r="I22" s="11">
        <f>H22/G22</f>
        <v>0.70721357850070732</v>
      </c>
      <c r="J22" s="11">
        <f>D22/I22*1000</f>
        <v>326.55889145496531</v>
      </c>
    </row>
    <row r="23" spans="1:10">
      <c r="B23" s="10">
        <v>0.8</v>
      </c>
      <c r="C23" s="10">
        <v>3.97</v>
      </c>
      <c r="D23" s="11">
        <f>B23/C23</f>
        <v>0.20151133501259447</v>
      </c>
      <c r="E23">
        <v>0.7</v>
      </c>
      <c r="F23">
        <v>10.199999999999999</v>
      </c>
      <c r="G23" s="11">
        <f>E23*F23</f>
        <v>7.1399999999999988</v>
      </c>
      <c r="H23">
        <v>5</v>
      </c>
      <c r="I23" s="11">
        <f t="shared" ref="I23:I26" si="0">H23/G23</f>
        <v>0.70028011204481799</v>
      </c>
      <c r="J23" s="11">
        <f t="shared" ref="J23:J26" si="1">D23/I23*1000</f>
        <v>287.7581863979849</v>
      </c>
    </row>
    <row r="24" spans="1:10">
      <c r="B24" s="10">
        <v>0.6</v>
      </c>
      <c r="C24" s="10">
        <v>1.8</v>
      </c>
      <c r="D24" s="11">
        <f>B24/C24</f>
        <v>0.33333333333333331</v>
      </c>
      <c r="E24">
        <v>0.67</v>
      </c>
      <c r="F24">
        <v>8.8000000000000007</v>
      </c>
      <c r="G24" s="11">
        <f t="shared" ref="G24:G26" si="2">E24*F24</f>
        <v>5.8960000000000008</v>
      </c>
      <c r="H24">
        <v>5</v>
      </c>
      <c r="I24" s="11">
        <f t="shared" si="0"/>
        <v>0.84803256445047481</v>
      </c>
      <c r="J24" s="11">
        <f t="shared" si="1"/>
        <v>393.06666666666666</v>
      </c>
    </row>
    <row r="25" spans="1:10">
      <c r="B25" s="10">
        <v>0.3</v>
      </c>
      <c r="C25" s="10">
        <v>1.33</v>
      </c>
      <c r="D25" s="11">
        <f>B25/C25</f>
        <v>0.22556390977443608</v>
      </c>
      <c r="E25">
        <v>0.63</v>
      </c>
      <c r="F25">
        <v>10.3</v>
      </c>
      <c r="G25" s="11">
        <f t="shared" si="2"/>
        <v>6.4890000000000008</v>
      </c>
      <c r="H25">
        <v>5</v>
      </c>
      <c r="I25" s="11">
        <f t="shared" si="0"/>
        <v>0.77053475111727532</v>
      </c>
      <c r="J25" s="11">
        <f t="shared" si="1"/>
        <v>292.73684210526318</v>
      </c>
    </row>
    <row r="26" spans="1:10">
      <c r="B26" s="10">
        <v>0.1</v>
      </c>
      <c r="C26" s="10">
        <v>0.7</v>
      </c>
      <c r="D26" s="11">
        <f>B26/C26</f>
        <v>0.14285714285714288</v>
      </c>
      <c r="E26">
        <v>0.63</v>
      </c>
      <c r="F26">
        <v>13.4</v>
      </c>
      <c r="G26" s="11">
        <f t="shared" si="2"/>
        <v>8.4420000000000002</v>
      </c>
      <c r="H26">
        <v>5</v>
      </c>
      <c r="I26" s="11">
        <f t="shared" si="0"/>
        <v>0.59227671167969675</v>
      </c>
      <c r="J26" s="11">
        <f t="shared" si="1"/>
        <v>241.20000000000002</v>
      </c>
    </row>
    <row r="27" spans="1:10">
      <c r="I27" t="s">
        <v>16</v>
      </c>
    </row>
    <row r="30" spans="1:10"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</row>
    <row r="31" spans="1:10">
      <c r="D31" s="11">
        <v>0.12</v>
      </c>
      <c r="E31">
        <v>0.2</v>
      </c>
      <c r="F31">
        <v>11.3</v>
      </c>
      <c r="G31" s="11">
        <f>E31*F31</f>
        <v>2.2600000000000002</v>
      </c>
      <c r="H31">
        <v>5</v>
      </c>
      <c r="I31" s="11">
        <f>H31/G31</f>
        <v>2.2123893805309733</v>
      </c>
      <c r="J31" s="11">
        <f>D31/I31*1000</f>
        <v>54.24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3AF9-C60B-41A6-B6C8-4AADA39F50F4}">
  <dimension ref="A1:F35"/>
  <sheetViews>
    <sheetView topLeftCell="A11" zoomScale="90" zoomScaleNormal="145" workbookViewId="0">
      <selection activeCell="D27" sqref="D27"/>
    </sheetView>
  </sheetViews>
  <sheetFormatPr defaultRowHeight="14.45"/>
  <cols>
    <col min="2" max="4" width="10.7109375" bestFit="1" customWidth="1"/>
  </cols>
  <sheetData>
    <row r="1" spans="1:6">
      <c r="B1" s="3" t="s">
        <v>17</v>
      </c>
    </row>
    <row r="3" spans="1:6">
      <c r="B3" s="2">
        <v>1</v>
      </c>
      <c r="C3" s="2">
        <v>2</v>
      </c>
      <c r="D3" s="2">
        <v>3</v>
      </c>
      <c r="E3" s="2">
        <v>4</v>
      </c>
    </row>
    <row r="4" spans="1:6">
      <c r="B4" s="4">
        <v>0</v>
      </c>
      <c r="C4" s="4">
        <v>0.1</v>
      </c>
      <c r="D4" s="4">
        <v>0.2</v>
      </c>
      <c r="E4" s="4">
        <v>0.3</v>
      </c>
    </row>
    <row r="5" spans="1:6">
      <c r="B5" s="2" t="s">
        <v>18</v>
      </c>
      <c r="C5" s="2" t="s">
        <v>18</v>
      </c>
      <c r="D5" s="2" t="s">
        <v>18</v>
      </c>
      <c r="E5" s="2" t="s">
        <v>18</v>
      </c>
    </row>
    <row r="6" spans="1:6">
      <c r="A6" t="s">
        <v>3</v>
      </c>
      <c r="B6">
        <v>4.4279999999999999</v>
      </c>
      <c r="C6">
        <v>4.7720000000000002</v>
      </c>
      <c r="D6">
        <v>6.05</v>
      </c>
      <c r="E6">
        <v>6.2320000000000002</v>
      </c>
    </row>
    <row r="7" spans="1:6">
      <c r="A7" t="s">
        <v>4</v>
      </c>
      <c r="B7">
        <v>3.6240000000000001</v>
      </c>
      <c r="C7">
        <v>2.9079999999999999</v>
      </c>
      <c r="D7">
        <v>4.2450000000000001</v>
      </c>
      <c r="E7">
        <v>4.7880000000000003</v>
      </c>
    </row>
    <row r="8" spans="1:6">
      <c r="A8" t="s">
        <v>5</v>
      </c>
      <c r="B8">
        <v>4.29</v>
      </c>
      <c r="C8">
        <v>2.58</v>
      </c>
      <c r="D8">
        <v>5.8330000000000002</v>
      </c>
      <c r="E8">
        <v>5.149</v>
      </c>
    </row>
    <row r="9" spans="1:6">
      <c r="A9" t="s">
        <v>6</v>
      </c>
      <c r="B9">
        <v>5.0789999999999997</v>
      </c>
      <c r="C9">
        <v>4.9690000000000003</v>
      </c>
      <c r="D9">
        <v>4.681</v>
      </c>
      <c r="E9">
        <v>5.79</v>
      </c>
    </row>
    <row r="10" spans="1:6">
      <c r="B10" s="1">
        <f>AVERAGE(B6:B9)</f>
        <v>4.3552499999999998</v>
      </c>
      <c r="C10" s="1">
        <f>AVERAGE(C6:C9)</f>
        <v>3.8072499999999998</v>
      </c>
      <c r="D10" s="1">
        <f>AVERAGE(D6:D9)</f>
        <v>5.2022500000000003</v>
      </c>
      <c r="E10" s="1">
        <f>AVERAGE(E6:E9)</f>
        <v>5.4897499999999999</v>
      </c>
    </row>
    <row r="11" spans="1:6">
      <c r="B11" s="1">
        <f>_xlfn.STDEV.S(B6:B9)</f>
        <v>0.5966827046261679</v>
      </c>
      <c r="C11" s="1">
        <f>_xlfn.STDEV.S(C6:C9)</f>
        <v>1.2376319794941748</v>
      </c>
      <c r="D11" s="1">
        <f>_xlfn.STDEV.S(D6:D9)</f>
        <v>0.87646158881417047</v>
      </c>
      <c r="E11" s="1">
        <f>_xlfn.STDEV.S(E6:E9)</f>
        <v>0.64540652563584699</v>
      </c>
    </row>
    <row r="15" spans="1:6">
      <c r="B15" s="2">
        <v>1</v>
      </c>
      <c r="C15" s="2">
        <v>2</v>
      </c>
      <c r="D15" s="2">
        <v>3</v>
      </c>
      <c r="E15" s="2">
        <v>4</v>
      </c>
      <c r="F15" s="2">
        <v>5</v>
      </c>
    </row>
    <row r="16" spans="1:6">
      <c r="B16" s="5" t="s">
        <v>19</v>
      </c>
      <c r="C16" s="5" t="s">
        <v>20</v>
      </c>
      <c r="D16" s="5" t="s">
        <v>21</v>
      </c>
      <c r="E16" s="5" t="s">
        <v>22</v>
      </c>
      <c r="F16" s="5" t="s">
        <v>23</v>
      </c>
    </row>
    <row r="17" spans="1:6"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</row>
    <row r="18" spans="1:6">
      <c r="A18" t="s">
        <v>3</v>
      </c>
      <c r="B18">
        <v>6.2320000000000002</v>
      </c>
      <c r="C18">
        <v>6.6920000000000002</v>
      </c>
      <c r="D18">
        <v>6.5750000000000002</v>
      </c>
      <c r="E18">
        <v>6.6429999999999998</v>
      </c>
      <c r="F18">
        <v>8.2110000000000003</v>
      </c>
    </row>
    <row r="19" spans="1:6">
      <c r="A19" t="s">
        <v>4</v>
      </c>
      <c r="B19">
        <v>4.7880000000000003</v>
      </c>
      <c r="C19">
        <v>5.9080000000000004</v>
      </c>
      <c r="D19">
        <v>7.0449999999999999</v>
      </c>
      <c r="E19">
        <v>7.2439999999999998</v>
      </c>
      <c r="F19">
        <v>6.8920000000000003</v>
      </c>
    </row>
    <row r="20" spans="1:6">
      <c r="A20" t="s">
        <v>5</v>
      </c>
      <c r="B20">
        <v>5.149</v>
      </c>
      <c r="C20">
        <v>6.056</v>
      </c>
      <c r="D20">
        <v>5.8330000000000002</v>
      </c>
      <c r="E20">
        <v>8.2439999999999998</v>
      </c>
      <c r="F20">
        <v>8.468</v>
      </c>
    </row>
    <row r="21" spans="1:6">
      <c r="A21" t="s">
        <v>6</v>
      </c>
      <c r="B21">
        <v>5.79</v>
      </c>
      <c r="C21">
        <v>5.6920000000000002</v>
      </c>
      <c r="D21">
        <v>5.681</v>
      </c>
      <c r="E21">
        <v>7.33</v>
      </c>
      <c r="F21">
        <v>7.9340000000000002</v>
      </c>
    </row>
    <row r="22" spans="1:6">
      <c r="B22" s="1">
        <f>AVERAGE(B18:B21)</f>
        <v>5.4897499999999999</v>
      </c>
      <c r="C22" s="1">
        <f>AVERAGE(C18:C21)</f>
        <v>6.0870000000000006</v>
      </c>
      <c r="D22" s="1">
        <f>AVERAGE(D18:D21)</f>
        <v>6.283500000000001</v>
      </c>
      <c r="E22" s="1">
        <f>AVERAGE(E18:E21)</f>
        <v>7.3652499999999996</v>
      </c>
      <c r="F22" s="1">
        <f>AVERAGE(F18:F21)</f>
        <v>7.8762500000000006</v>
      </c>
    </row>
    <row r="23" spans="1:6">
      <c r="B23" s="1">
        <f>_xlfn.STDEV.S(B18:B21)</f>
        <v>0.64540652563584699</v>
      </c>
      <c r="C23" s="1">
        <f>_xlfn.STDEV.S(C18:C21)</f>
        <v>0.43013641247089657</v>
      </c>
      <c r="D23" s="1">
        <f>_xlfn.STDEV.S(D18:D21)</f>
        <v>0.64052348382657542</v>
      </c>
      <c r="E23" s="1">
        <f>_xlfn.STDEV.S(E18:E21)</f>
        <v>0.66075480828115551</v>
      </c>
      <c r="F23" s="1">
        <f>_xlfn.STDEV.S(F18:F21)</f>
        <v>0.69144986562054267</v>
      </c>
    </row>
    <row r="27" spans="1:6">
      <c r="B27" s="2">
        <v>1</v>
      </c>
      <c r="C27" s="2">
        <v>2</v>
      </c>
      <c r="D27" s="2">
        <v>3</v>
      </c>
    </row>
    <row r="28" spans="1:6">
      <c r="B28" s="5" t="s">
        <v>24</v>
      </c>
      <c r="C28" s="5" t="s">
        <v>25</v>
      </c>
      <c r="D28" s="5" t="s">
        <v>26</v>
      </c>
    </row>
    <row r="29" spans="1:6">
      <c r="B29" s="2" t="s">
        <v>18</v>
      </c>
      <c r="C29" s="2" t="s">
        <v>18</v>
      </c>
      <c r="D29" s="2" t="s">
        <v>18</v>
      </c>
    </row>
    <row r="30" spans="1:6">
      <c r="A30" t="s">
        <v>3</v>
      </c>
      <c r="B30">
        <v>6.9770000000000003</v>
      </c>
      <c r="C30">
        <v>8.3979999999999997</v>
      </c>
      <c r="D30">
        <v>7.7649999999999997</v>
      </c>
    </row>
    <row r="31" spans="1:6">
      <c r="A31" t="s">
        <v>4</v>
      </c>
      <c r="B31">
        <v>8.1880000000000006</v>
      </c>
      <c r="C31">
        <v>9.3580000000000005</v>
      </c>
      <c r="D31">
        <v>9.1539999999999999</v>
      </c>
    </row>
    <row r="32" spans="1:6">
      <c r="A32" t="s">
        <v>5</v>
      </c>
      <c r="B32">
        <v>8.1489999999999991</v>
      </c>
      <c r="C32">
        <v>7.9420000000000002</v>
      </c>
      <c r="D32">
        <v>8.2929999999999993</v>
      </c>
    </row>
    <row r="33" spans="1:4">
      <c r="A33" t="s">
        <v>6</v>
      </c>
      <c r="B33">
        <v>7.8230000000000004</v>
      </c>
      <c r="C33">
        <v>7.7919999999999998</v>
      </c>
      <c r="D33">
        <v>10.112</v>
      </c>
    </row>
    <row r="34" spans="1:4">
      <c r="B34" s="1">
        <f>AVERAGE(B30:B33)</f>
        <v>7.7842500000000001</v>
      </c>
      <c r="C34" s="1">
        <f>AVERAGE(C30:C33)</f>
        <v>8.3725000000000005</v>
      </c>
      <c r="D34" s="1">
        <f>AVERAGE(D30:D33)</f>
        <v>8.8309999999999995</v>
      </c>
    </row>
    <row r="35" spans="1:4">
      <c r="B35" s="1">
        <f>_xlfn.STDEV.S(B30:B33)</f>
        <v>0.56249762962463501</v>
      </c>
      <c r="C35" s="1">
        <f>_xlfn.STDEV.S(C30:C33)</f>
        <v>0.70573153535887878</v>
      </c>
      <c r="D35" s="1">
        <f>_xlfn.STDEV.S(D30:D33)</f>
        <v>1.0281196428431847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7806-1C67-4D4E-A443-A2B73B4DD6FB}">
  <dimension ref="A1:E14"/>
  <sheetViews>
    <sheetView zoomScale="80" zoomScaleNormal="80" workbookViewId="0">
      <selection activeCell="B11" sqref="B11"/>
    </sheetView>
  </sheetViews>
  <sheetFormatPr defaultRowHeight="14.45"/>
  <sheetData>
    <row r="1" spans="1:5">
      <c r="B1" s="3" t="s">
        <v>27</v>
      </c>
    </row>
    <row r="3" spans="1:5">
      <c r="B3" s="2">
        <v>1</v>
      </c>
      <c r="C3" s="2">
        <v>2</v>
      </c>
      <c r="D3" s="2">
        <v>3</v>
      </c>
      <c r="E3" s="2">
        <v>4</v>
      </c>
    </row>
    <row r="4" spans="1:5">
      <c r="B4" s="4">
        <v>0</v>
      </c>
      <c r="C4" s="4">
        <v>0.1</v>
      </c>
      <c r="D4" s="4">
        <v>0.2</v>
      </c>
      <c r="E4" s="4">
        <v>0.3</v>
      </c>
    </row>
    <row r="5" spans="1:5">
      <c r="B5" s="2" t="s">
        <v>28</v>
      </c>
      <c r="C5" s="2" t="s">
        <v>28</v>
      </c>
      <c r="D5" s="2" t="s">
        <v>28</v>
      </c>
      <c r="E5" s="2" t="s">
        <v>28</v>
      </c>
    </row>
    <row r="6" spans="1:5">
      <c r="A6" t="s">
        <v>3</v>
      </c>
      <c r="B6">
        <v>6.1379999999999999</v>
      </c>
      <c r="C6">
        <v>5.7720000000000002</v>
      </c>
      <c r="D6">
        <v>5.7050000000000001</v>
      </c>
      <c r="E6">
        <v>5.5819999999999999</v>
      </c>
    </row>
    <row r="7" spans="1:5">
      <c r="A7" t="s">
        <v>4</v>
      </c>
      <c r="B7">
        <v>5.9240000000000004</v>
      </c>
      <c r="C7">
        <v>5.9080000000000004</v>
      </c>
      <c r="D7">
        <v>5.7450000000000001</v>
      </c>
      <c r="E7">
        <v>5.6849999999999996</v>
      </c>
    </row>
    <row r="8" spans="1:5">
      <c r="A8" t="s">
        <v>5</v>
      </c>
      <c r="B8">
        <v>6.29</v>
      </c>
      <c r="C8">
        <v>5.8579999999999997</v>
      </c>
      <c r="D8">
        <v>5.9130000000000003</v>
      </c>
      <c r="E8">
        <v>5.4290000000000003</v>
      </c>
    </row>
    <row r="9" spans="1:5">
      <c r="A9" t="s">
        <v>6</v>
      </c>
      <c r="B9">
        <v>5.9790000000000001</v>
      </c>
      <c r="C9">
        <v>5.9690000000000003</v>
      </c>
      <c r="D9">
        <v>5.8710000000000004</v>
      </c>
      <c r="E9">
        <v>5.89</v>
      </c>
    </row>
    <row r="10" spans="1:5">
      <c r="B10" s="1">
        <f>AVERAGE(B6:B9)</f>
        <v>6.0827499999999999</v>
      </c>
      <c r="C10" s="1">
        <f>AVERAGE(C6:C9)</f>
        <v>5.8767500000000004</v>
      </c>
      <c r="D10" s="1">
        <f>AVERAGE(D6:D9)</f>
        <v>5.8085000000000004</v>
      </c>
      <c r="E10" s="1">
        <f>AVERAGE(E6:E9)</f>
        <v>5.6464999999999996</v>
      </c>
    </row>
    <row r="11" spans="1:5">
      <c r="B11" s="1">
        <f>_xlfn.STDEV.S(B6:B9)</f>
        <v>0.16529846742584545</v>
      </c>
      <c r="C11" s="1">
        <f>_xlfn.STDEV.S(C6:C9)</f>
        <v>8.3288154419861427E-2</v>
      </c>
      <c r="D11" s="1">
        <f>_xlfn.STDEV.S(D6:D9)</f>
        <v>9.9282425433709201E-2</v>
      </c>
      <c r="E11" s="1">
        <f>_xlfn.STDEV.S(E6:E9)</f>
        <v>0.19342612715625201</v>
      </c>
    </row>
    <row r="13" spans="1:5">
      <c r="B13" s="12">
        <f>C10-B10</f>
        <v>-0.20599999999999952</v>
      </c>
      <c r="C13" s="12">
        <f>D10-C10</f>
        <v>-6.8249999999999922E-2</v>
      </c>
      <c r="D13" s="12">
        <f>E10-D10</f>
        <v>-0.16200000000000081</v>
      </c>
    </row>
    <row r="14" spans="1:5">
      <c r="B14">
        <f>B13/C10</f>
        <v>-3.5053388352405582E-2</v>
      </c>
      <c r="C14">
        <f>C13/D10</f>
        <v>-1.175002152018592E-2</v>
      </c>
      <c r="D14">
        <f>D13/E10</f>
        <v>-2.8690339148145012E-2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3D2-0A4E-4307-AE23-AED4680516DE}">
  <dimension ref="A1:E14"/>
  <sheetViews>
    <sheetView zoomScale="81" zoomScaleNormal="80" workbookViewId="0">
      <selection activeCell="B11" sqref="B11"/>
    </sheetView>
  </sheetViews>
  <sheetFormatPr defaultRowHeight="14.45"/>
  <sheetData>
    <row r="1" spans="1:5">
      <c r="B1" s="3" t="s">
        <v>29</v>
      </c>
    </row>
    <row r="3" spans="1:5">
      <c r="B3" s="2">
        <v>1</v>
      </c>
      <c r="C3" s="2">
        <v>2</v>
      </c>
      <c r="D3" s="2">
        <v>3</v>
      </c>
      <c r="E3" s="2">
        <v>4</v>
      </c>
    </row>
    <row r="4" spans="1:5">
      <c r="B4" s="4">
        <v>0</v>
      </c>
      <c r="C4" s="4">
        <v>0.1</v>
      </c>
      <c r="D4" s="4">
        <v>0.2</v>
      </c>
      <c r="E4" s="4">
        <v>0.3</v>
      </c>
    </row>
    <row r="5" spans="1:5">
      <c r="B5" s="2" t="s">
        <v>28</v>
      </c>
      <c r="C5" s="2" t="s">
        <v>28</v>
      </c>
      <c r="D5" s="2" t="s">
        <v>28</v>
      </c>
      <c r="E5" s="2" t="s">
        <v>28</v>
      </c>
    </row>
    <row r="6" spans="1:5">
      <c r="A6" t="s">
        <v>3</v>
      </c>
      <c r="B6">
        <v>0.318</v>
      </c>
      <c r="C6">
        <v>0.42099999999999999</v>
      </c>
      <c r="D6">
        <v>0.51600000000000001</v>
      </c>
      <c r="E6">
        <v>0.52800000000000002</v>
      </c>
    </row>
    <row r="7" spans="1:5">
      <c r="A7" t="s">
        <v>4</v>
      </c>
      <c r="B7">
        <v>0.24099999999999999</v>
      </c>
      <c r="C7">
        <v>0.39</v>
      </c>
      <c r="D7">
        <v>0.45200000000000001</v>
      </c>
      <c r="E7">
        <v>0.495</v>
      </c>
    </row>
    <row r="8" spans="1:5">
      <c r="A8" t="s">
        <v>5</v>
      </c>
      <c r="B8">
        <v>0.26900000000000002</v>
      </c>
      <c r="C8">
        <v>0.28499999999999998</v>
      </c>
      <c r="D8">
        <v>0.40300000000000002</v>
      </c>
      <c r="E8">
        <v>0.42899999999999999</v>
      </c>
    </row>
    <row r="9" spans="1:5">
      <c r="A9" t="s">
        <v>6</v>
      </c>
      <c r="B9">
        <v>0.17899999999999999</v>
      </c>
      <c r="C9">
        <v>0.31900000000000001</v>
      </c>
      <c r="D9">
        <v>0.42099999999999999</v>
      </c>
      <c r="E9">
        <v>0.48699999999999999</v>
      </c>
    </row>
    <row r="10" spans="1:5">
      <c r="B10" s="8">
        <f>AVERAGE(B6:B9)</f>
        <v>0.25174999999999997</v>
      </c>
      <c r="C10" s="8">
        <f>AVERAGE(C6:C9)</f>
        <v>0.35374999999999995</v>
      </c>
      <c r="D10" s="8">
        <f>AVERAGE(D6:D9)</f>
        <v>0.44800000000000001</v>
      </c>
      <c r="E10" s="8">
        <f>AVERAGE(E6:E9)</f>
        <v>0.48475000000000001</v>
      </c>
    </row>
    <row r="11" spans="1:5">
      <c r="B11" s="1">
        <f>_xlfn.STDEV.S(B6:B9)</f>
        <v>5.8007901760593623E-2</v>
      </c>
      <c r="C11" s="1">
        <f>_xlfn.STDEV.S(C6:C9)</f>
        <v>6.2638513179460023E-2</v>
      </c>
      <c r="D11" s="1">
        <f>_xlfn.STDEV.S(D6:D9)</f>
        <v>4.9645409321171549E-2</v>
      </c>
      <c r="E11" s="1">
        <f>_xlfn.STDEV.S(E6:E9)</f>
        <v>4.1185555720422193E-2</v>
      </c>
    </row>
    <row r="13" spans="1:5">
      <c r="B13" s="12">
        <f>C10-B10</f>
        <v>0.10199999999999998</v>
      </c>
      <c r="C13" s="12">
        <f>D10-C10</f>
        <v>9.4250000000000056E-2</v>
      </c>
      <c r="D13" s="12">
        <f>E10-D10</f>
        <v>3.6750000000000005E-2</v>
      </c>
    </row>
    <row r="14" spans="1:5">
      <c r="B14">
        <f>B13/C10</f>
        <v>0.28833922261484096</v>
      </c>
      <c r="C14">
        <f>C13/D10</f>
        <v>0.21037946428571441</v>
      </c>
      <c r="D14">
        <f>D13/E10</f>
        <v>7.5812274368231056E-2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42D0-4B1B-4791-B8DD-E07B835CD66B}">
  <dimension ref="A1:E11"/>
  <sheetViews>
    <sheetView zoomScale="70" zoomScaleNormal="70" workbookViewId="0">
      <selection activeCell="B11" sqref="B11"/>
    </sheetView>
  </sheetViews>
  <sheetFormatPr defaultRowHeight="14.45"/>
  <cols>
    <col min="1" max="1" width="12.5703125" customWidth="1"/>
    <col min="2" max="2" width="10.7109375" bestFit="1" customWidth="1"/>
  </cols>
  <sheetData>
    <row r="1" spans="1:5">
      <c r="B1" s="3" t="s">
        <v>0</v>
      </c>
    </row>
    <row r="3" spans="1:5">
      <c r="B3" s="2">
        <v>1</v>
      </c>
      <c r="C3" s="2">
        <v>2</v>
      </c>
      <c r="D3" s="2">
        <v>3</v>
      </c>
      <c r="E3" s="2">
        <v>4</v>
      </c>
    </row>
    <row r="4" spans="1:5">
      <c r="B4" s="4">
        <v>0</v>
      </c>
      <c r="C4" s="4">
        <v>0.1</v>
      </c>
      <c r="D4" s="4">
        <v>0.2</v>
      </c>
      <c r="E4" s="4">
        <v>0.3</v>
      </c>
    </row>
    <row r="5" spans="1:5">
      <c r="B5" s="2" t="s">
        <v>1</v>
      </c>
      <c r="C5" s="2" t="s">
        <v>1</v>
      </c>
      <c r="D5" s="2" t="s">
        <v>1</v>
      </c>
      <c r="E5" s="2" t="s">
        <v>1</v>
      </c>
    </row>
    <row r="6" spans="1:5">
      <c r="A6" t="s">
        <v>3</v>
      </c>
      <c r="B6">
        <v>31.867000000000001</v>
      </c>
      <c r="C6">
        <v>72.61</v>
      </c>
      <c r="D6">
        <v>178.56399999999999</v>
      </c>
      <c r="E6">
        <v>267.48</v>
      </c>
    </row>
    <row r="7" spans="1:5">
      <c r="A7" t="s">
        <v>4</v>
      </c>
      <c r="B7">
        <v>41.67</v>
      </c>
      <c r="C7">
        <v>76.531999999999996</v>
      </c>
      <c r="D7">
        <v>176.452</v>
      </c>
      <c r="E7">
        <v>373.45</v>
      </c>
    </row>
    <row r="8" spans="1:5">
      <c r="A8" t="s">
        <v>5</v>
      </c>
      <c r="B8">
        <v>69.45</v>
      </c>
      <c r="C8">
        <v>89.456000000000003</v>
      </c>
      <c r="D8">
        <v>193.32</v>
      </c>
      <c r="E8">
        <v>329.44</v>
      </c>
    </row>
    <row r="9" spans="1:5">
      <c r="A9" t="s">
        <v>6</v>
      </c>
      <c r="B9">
        <v>52.34</v>
      </c>
      <c r="C9">
        <v>119.23</v>
      </c>
      <c r="D9">
        <v>226.46</v>
      </c>
      <c r="E9">
        <v>337.55</v>
      </c>
    </row>
    <row r="10" spans="1:5">
      <c r="B10" s="1">
        <f>AVERAGE(B6:B9)</f>
        <v>48.831750000000007</v>
      </c>
      <c r="C10" s="1">
        <f>AVERAGE(C6:C9)</f>
        <v>89.457000000000008</v>
      </c>
      <c r="D10" s="1">
        <f>AVERAGE(D6:D9)</f>
        <v>193.69900000000001</v>
      </c>
      <c r="E10" s="1">
        <f>AVERAGE(E6:E9)</f>
        <v>326.98</v>
      </c>
    </row>
    <row r="11" spans="1:5">
      <c r="B11" s="1">
        <f>_xlfn.STDEV.S(B6:B9)</f>
        <v>16.088437429305131</v>
      </c>
      <c r="C11" s="1">
        <f>_xlfn.STDEV.S(C6:C9)</f>
        <v>21.113254636207365</v>
      </c>
      <c r="D11" s="1">
        <f>_xlfn.STDEV.S(D6:D9)</f>
        <v>23.093678759925968</v>
      </c>
      <c r="E11" s="1">
        <f>_xlfn.STDEV.S(E6:E9)</f>
        <v>44.035922457314797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26D2-4F95-4426-BDFB-5D7CBFFD46A0}">
  <dimension ref="A1:I64"/>
  <sheetViews>
    <sheetView zoomScale="80" zoomScaleNormal="80" workbookViewId="0">
      <selection activeCell="B1" sqref="B1:H1"/>
    </sheetView>
  </sheetViews>
  <sheetFormatPr defaultRowHeight="14.45"/>
  <cols>
    <col min="1" max="1" width="6.85546875" bestFit="1" customWidth="1"/>
  </cols>
  <sheetData>
    <row r="1" spans="1:9">
      <c r="A1" t="s">
        <v>30</v>
      </c>
      <c r="B1" s="5" t="s">
        <v>31</v>
      </c>
      <c r="C1" s="5"/>
      <c r="D1" s="5" t="s">
        <v>31</v>
      </c>
      <c r="E1" s="5"/>
      <c r="F1" s="5" t="s">
        <v>31</v>
      </c>
      <c r="G1" s="5"/>
      <c r="H1" s="5" t="s">
        <v>31</v>
      </c>
    </row>
    <row r="2" spans="1:9">
      <c r="A2" t="s">
        <v>32</v>
      </c>
      <c r="B2" s="2" t="s">
        <v>33</v>
      </c>
      <c r="C2" s="2"/>
      <c r="D2" s="2" t="s">
        <v>33</v>
      </c>
      <c r="E2" s="2"/>
      <c r="F2" s="2" t="s">
        <v>33</v>
      </c>
      <c r="G2" s="2"/>
      <c r="H2" s="2" t="s">
        <v>33</v>
      </c>
    </row>
    <row r="3" spans="1:9">
      <c r="B3" s="5" t="s">
        <v>34</v>
      </c>
      <c r="C3" s="5"/>
      <c r="D3" s="5" t="s">
        <v>35</v>
      </c>
      <c r="E3" s="5"/>
      <c r="F3" s="5" t="s">
        <v>36</v>
      </c>
      <c r="G3" s="5"/>
      <c r="H3" s="5" t="s">
        <v>37</v>
      </c>
    </row>
    <row r="5" spans="1:9">
      <c r="A5">
        <v>1</v>
      </c>
      <c r="B5">
        <v>42.573999999999998</v>
      </c>
      <c r="C5">
        <v>3.91</v>
      </c>
      <c r="D5">
        <v>43.963999999999999</v>
      </c>
      <c r="E5">
        <v>2.1379999999999999</v>
      </c>
      <c r="F5">
        <v>48.500999999999998</v>
      </c>
      <c r="G5">
        <v>3.9239999999999999</v>
      </c>
      <c r="H5">
        <v>48.893999999999998</v>
      </c>
      <c r="I5">
        <v>0.45</v>
      </c>
    </row>
    <row r="6" spans="1:9">
      <c r="A6">
        <v>2</v>
      </c>
      <c r="B6">
        <v>52.573999999999998</v>
      </c>
      <c r="C6">
        <v>3.91</v>
      </c>
      <c r="D6">
        <v>53.963999999999999</v>
      </c>
      <c r="E6">
        <v>2.1379999999999999</v>
      </c>
      <c r="F6">
        <v>58.500999999999998</v>
      </c>
      <c r="G6">
        <v>3.9239999999999999</v>
      </c>
      <c r="H6">
        <v>58.893999999999998</v>
      </c>
      <c r="I6">
        <v>0.45</v>
      </c>
    </row>
    <row r="7" spans="1:9">
      <c r="A7">
        <v>3</v>
      </c>
      <c r="B7">
        <v>56.066000000000003</v>
      </c>
      <c r="C7">
        <v>4.1890000000000001</v>
      </c>
      <c r="D7">
        <v>59.784999999999997</v>
      </c>
      <c r="E7">
        <v>1.8009999999999999</v>
      </c>
      <c r="F7">
        <v>62.512999999999998</v>
      </c>
      <c r="G7">
        <v>4.5010000000000003</v>
      </c>
      <c r="H7">
        <v>68.174000000000007</v>
      </c>
      <c r="I7">
        <v>0.10199999999999999</v>
      </c>
    </row>
    <row r="8" spans="1:9">
      <c r="A8">
        <v>4</v>
      </c>
      <c r="B8">
        <v>59.32</v>
      </c>
      <c r="C8">
        <v>4.8390000000000004</v>
      </c>
      <c r="D8">
        <v>62.472999999999999</v>
      </c>
      <c r="E8">
        <v>1.3049999999999999</v>
      </c>
      <c r="F8">
        <v>69.542000000000002</v>
      </c>
      <c r="G8">
        <v>1.556</v>
      </c>
      <c r="H8">
        <v>73.296999999999997</v>
      </c>
      <c r="I8">
        <v>0.26600000000000001</v>
      </c>
    </row>
    <row r="9" spans="1:9">
      <c r="A9">
        <v>5</v>
      </c>
      <c r="B9">
        <v>63.45</v>
      </c>
      <c r="C9">
        <v>2.7690000000000001</v>
      </c>
      <c r="D9">
        <v>67.707999999999998</v>
      </c>
      <c r="E9">
        <v>2.044</v>
      </c>
      <c r="F9">
        <v>77.2</v>
      </c>
      <c r="G9">
        <v>1.5</v>
      </c>
      <c r="H9">
        <v>83.637</v>
      </c>
      <c r="I9">
        <v>0.28799999999999998</v>
      </c>
    </row>
    <row r="10" spans="1:9">
      <c r="A10">
        <v>6</v>
      </c>
      <c r="B10">
        <v>67.149000000000001</v>
      </c>
      <c r="C10">
        <v>2.7690000000000001</v>
      </c>
      <c r="D10">
        <v>68.037999999999997</v>
      </c>
      <c r="E10">
        <v>2.766</v>
      </c>
      <c r="F10">
        <v>82.3</v>
      </c>
      <c r="G10">
        <v>1.8</v>
      </c>
      <c r="H10">
        <v>91.799000000000007</v>
      </c>
      <c r="I10">
        <v>0.50900000000000001</v>
      </c>
    </row>
    <row r="11" spans="1:9">
      <c r="A11">
        <v>7</v>
      </c>
      <c r="B11">
        <v>72.647000000000006</v>
      </c>
      <c r="C11">
        <v>2.1</v>
      </c>
      <c r="D11">
        <v>72.701999999999998</v>
      </c>
      <c r="E11">
        <v>3.8980000000000001</v>
      </c>
      <c r="F11">
        <v>83.6</v>
      </c>
      <c r="G11">
        <v>1.9</v>
      </c>
      <c r="H11">
        <v>95.899000000000001</v>
      </c>
      <c r="I11">
        <v>0.44600000000000001</v>
      </c>
    </row>
    <row r="12" spans="1:9">
      <c r="A12">
        <v>8</v>
      </c>
      <c r="B12">
        <v>73.177999999999997</v>
      </c>
      <c r="C12">
        <v>2.1549999999999998</v>
      </c>
      <c r="D12">
        <v>78.301000000000002</v>
      </c>
      <c r="E12">
        <v>4.0679999999999996</v>
      </c>
      <c r="F12">
        <v>85.1</v>
      </c>
      <c r="G12">
        <v>2.6</v>
      </c>
      <c r="H12">
        <v>98.218000000000004</v>
      </c>
      <c r="I12">
        <v>0.89800000000000002</v>
      </c>
    </row>
    <row r="13" spans="1:9">
      <c r="A13">
        <v>9</v>
      </c>
      <c r="B13">
        <v>76.542000000000002</v>
      </c>
      <c r="C13">
        <v>0.877</v>
      </c>
      <c r="D13">
        <v>79.867000000000004</v>
      </c>
      <c r="E13">
        <v>4.3529999999999998</v>
      </c>
      <c r="F13">
        <v>86.2</v>
      </c>
      <c r="G13">
        <v>1.4</v>
      </c>
      <c r="H13">
        <v>100.846</v>
      </c>
      <c r="I13">
        <v>1.7150000000000001</v>
      </c>
    </row>
    <row r="14" spans="1:9">
      <c r="A14">
        <v>10</v>
      </c>
      <c r="B14">
        <v>78.106999999999999</v>
      </c>
      <c r="C14">
        <v>0.96299999999999997</v>
      </c>
      <c r="D14">
        <v>81.231999999999999</v>
      </c>
      <c r="E14">
        <v>3.1030000000000002</v>
      </c>
      <c r="F14">
        <v>87.2</v>
      </c>
      <c r="G14">
        <v>1.6</v>
      </c>
      <c r="H14">
        <v>101.91</v>
      </c>
      <c r="I14">
        <v>2.3570000000000002</v>
      </c>
    </row>
    <row r="15" spans="1:9">
      <c r="A15">
        <v>11</v>
      </c>
      <c r="B15">
        <v>77.295000000000002</v>
      </c>
      <c r="C15">
        <v>4.1260000000000003</v>
      </c>
      <c r="D15">
        <v>81.802999999999997</v>
      </c>
      <c r="E15">
        <v>4.4649999999999999</v>
      </c>
      <c r="F15">
        <v>86.167000000000002</v>
      </c>
      <c r="G15">
        <v>5.1609999999999996</v>
      </c>
      <c r="H15">
        <v>102.672</v>
      </c>
      <c r="I15">
        <v>1.9930000000000001</v>
      </c>
    </row>
    <row r="16" spans="1:9">
      <c r="A16">
        <v>12</v>
      </c>
      <c r="B16">
        <v>76.08</v>
      </c>
      <c r="C16">
        <v>3.6120000000000001</v>
      </c>
      <c r="D16">
        <v>81.894000000000005</v>
      </c>
      <c r="E16">
        <v>4.149</v>
      </c>
      <c r="F16">
        <v>87.015000000000001</v>
      </c>
      <c r="G16">
        <v>4.9039999999999999</v>
      </c>
      <c r="H16">
        <v>103.346</v>
      </c>
      <c r="I16">
        <v>0.751</v>
      </c>
    </row>
    <row r="17" spans="1:9">
      <c r="A17">
        <v>13</v>
      </c>
      <c r="B17">
        <v>78.986999999999995</v>
      </c>
      <c r="C17">
        <v>3.4129999999999998</v>
      </c>
      <c r="D17">
        <v>80.644000000000005</v>
      </c>
      <c r="E17">
        <v>3.0569999999999999</v>
      </c>
      <c r="F17">
        <v>87.8</v>
      </c>
      <c r="G17">
        <v>5.0460000000000003</v>
      </c>
      <c r="H17">
        <v>105.142</v>
      </c>
      <c r="I17">
        <v>0.40799999999999997</v>
      </c>
    </row>
    <row r="18" spans="1:9">
      <c r="A18">
        <v>14</v>
      </c>
      <c r="B18">
        <v>77.878</v>
      </c>
      <c r="C18">
        <v>3.0720000000000001</v>
      </c>
      <c r="D18">
        <v>80.515000000000001</v>
      </c>
      <c r="E18">
        <v>3.1190000000000002</v>
      </c>
      <c r="F18">
        <v>88.3</v>
      </c>
      <c r="G18">
        <v>4.6950000000000003</v>
      </c>
      <c r="H18">
        <v>104.083</v>
      </c>
      <c r="I18">
        <v>0.38700000000000001</v>
      </c>
    </row>
    <row r="19" spans="1:9">
      <c r="A19">
        <v>15</v>
      </c>
      <c r="B19">
        <v>77.77</v>
      </c>
      <c r="C19">
        <v>3.1150000000000002</v>
      </c>
      <c r="D19">
        <v>81.272999999999996</v>
      </c>
      <c r="E19">
        <v>4.32</v>
      </c>
      <c r="F19">
        <v>89</v>
      </c>
      <c r="G19">
        <v>4.62</v>
      </c>
      <c r="H19">
        <v>105.666</v>
      </c>
      <c r="I19">
        <v>0.501</v>
      </c>
    </row>
    <row r="20" spans="1:9">
      <c r="A20">
        <v>16</v>
      </c>
      <c r="B20">
        <v>76.869</v>
      </c>
      <c r="C20">
        <v>3.206</v>
      </c>
      <c r="D20">
        <v>81.792000000000002</v>
      </c>
      <c r="E20">
        <v>2.9009999999999998</v>
      </c>
      <c r="F20">
        <v>89.6</v>
      </c>
      <c r="G20">
        <v>4.3689999999999998</v>
      </c>
      <c r="H20">
        <v>103.717</v>
      </c>
      <c r="I20">
        <v>1.4510000000000001</v>
      </c>
    </row>
    <row r="21" spans="1:9">
      <c r="A21">
        <v>17</v>
      </c>
      <c r="B21">
        <v>79.905000000000001</v>
      </c>
      <c r="C21">
        <v>1.008</v>
      </c>
      <c r="D21">
        <v>82.617000000000004</v>
      </c>
      <c r="E21">
        <v>1.5</v>
      </c>
      <c r="F21">
        <v>87.8</v>
      </c>
      <c r="G21">
        <v>2.5</v>
      </c>
      <c r="H21">
        <v>104.807</v>
      </c>
      <c r="I21">
        <v>3.9670000000000001</v>
      </c>
    </row>
    <row r="22" spans="1:9">
      <c r="A22">
        <v>18</v>
      </c>
      <c r="B22">
        <v>79.171999999999997</v>
      </c>
      <c r="C22">
        <v>1.101</v>
      </c>
      <c r="D22">
        <v>82.584000000000003</v>
      </c>
      <c r="E22">
        <v>2.88</v>
      </c>
      <c r="F22">
        <v>89.05</v>
      </c>
      <c r="G22">
        <v>2.5</v>
      </c>
      <c r="H22">
        <v>104.598</v>
      </c>
      <c r="I22">
        <v>5.12</v>
      </c>
    </row>
    <row r="23" spans="1:9">
      <c r="A23">
        <v>19</v>
      </c>
      <c r="B23">
        <v>79.138999999999996</v>
      </c>
      <c r="C23">
        <v>1.5569999999999999</v>
      </c>
      <c r="D23">
        <v>83.082999999999998</v>
      </c>
      <c r="E23">
        <v>1.1519999999999999</v>
      </c>
      <c r="F23">
        <v>91.584999999999994</v>
      </c>
      <c r="G23">
        <v>1.8</v>
      </c>
      <c r="H23">
        <v>105.864</v>
      </c>
      <c r="I23">
        <v>1.6619999999999999</v>
      </c>
    </row>
    <row r="24" spans="1:9">
      <c r="A24">
        <v>20</v>
      </c>
      <c r="B24">
        <v>78.539000000000001</v>
      </c>
      <c r="C24">
        <v>5.8780000000000001</v>
      </c>
      <c r="D24">
        <v>82.617000000000004</v>
      </c>
      <c r="E24">
        <v>1.095</v>
      </c>
      <c r="F24">
        <v>89.6</v>
      </c>
      <c r="G24">
        <v>1.2</v>
      </c>
      <c r="H24">
        <v>106.297</v>
      </c>
      <c r="I24">
        <v>2.129</v>
      </c>
    </row>
    <row r="25" spans="1:9">
      <c r="A25">
        <v>21</v>
      </c>
      <c r="B25">
        <v>79.138999999999996</v>
      </c>
      <c r="C25">
        <v>3.9860000000000002</v>
      </c>
      <c r="D25">
        <v>82.084999999999994</v>
      </c>
      <c r="E25">
        <v>2.8809999999999998</v>
      </c>
      <c r="F25">
        <v>90.3</v>
      </c>
      <c r="G25">
        <v>0.8</v>
      </c>
      <c r="H25">
        <v>105.364</v>
      </c>
      <c r="I25">
        <v>0.64700000000000002</v>
      </c>
    </row>
    <row r="26" spans="1:9">
      <c r="A26">
        <v>22</v>
      </c>
      <c r="B26">
        <v>80.903999999999996</v>
      </c>
      <c r="C26">
        <v>1.1719999999999999</v>
      </c>
      <c r="D26">
        <v>82.551000000000002</v>
      </c>
      <c r="E26">
        <v>2.42</v>
      </c>
      <c r="F26">
        <v>90.8</v>
      </c>
      <c r="G26">
        <v>1</v>
      </c>
      <c r="H26">
        <v>106.13</v>
      </c>
      <c r="I26">
        <v>0.45900000000000002</v>
      </c>
    </row>
    <row r="27" spans="1:9">
      <c r="A27">
        <v>23</v>
      </c>
      <c r="B27">
        <v>79.905000000000001</v>
      </c>
      <c r="C27">
        <v>0.623</v>
      </c>
      <c r="D27">
        <v>82.483999999999995</v>
      </c>
      <c r="E27">
        <v>3.0539999999999998</v>
      </c>
      <c r="F27">
        <v>91</v>
      </c>
      <c r="G27">
        <v>0</v>
      </c>
      <c r="H27">
        <v>106.964</v>
      </c>
      <c r="I27">
        <v>1.238</v>
      </c>
    </row>
    <row r="28" spans="1:9">
      <c r="A28">
        <v>24</v>
      </c>
      <c r="B28">
        <v>81.435000000000002</v>
      </c>
      <c r="C28">
        <v>0.71699999999999997</v>
      </c>
      <c r="D28">
        <v>83.682000000000002</v>
      </c>
      <c r="E28">
        <v>2.3620000000000001</v>
      </c>
      <c r="F28">
        <v>91.6</v>
      </c>
      <c r="G28">
        <v>0.7</v>
      </c>
      <c r="H28">
        <v>106.59699999999999</v>
      </c>
      <c r="I28">
        <v>0.70299999999999996</v>
      </c>
    </row>
    <row r="29" spans="1:9">
      <c r="A29">
        <v>25</v>
      </c>
      <c r="B29">
        <v>80.903000000000006</v>
      </c>
      <c r="C29">
        <v>0.624</v>
      </c>
      <c r="D29">
        <v>85.012</v>
      </c>
      <c r="E29">
        <v>2.2999999999999998</v>
      </c>
      <c r="F29">
        <v>91.9</v>
      </c>
      <c r="G29">
        <v>1.1000000000000001</v>
      </c>
      <c r="H29">
        <v>107.164</v>
      </c>
      <c r="I29">
        <v>1.27</v>
      </c>
    </row>
    <row r="30" spans="1:9">
      <c r="A30">
        <v>26</v>
      </c>
      <c r="B30">
        <v>80.302999999999997</v>
      </c>
      <c r="C30">
        <v>1.61</v>
      </c>
      <c r="D30">
        <v>84.278000000000006</v>
      </c>
      <c r="E30">
        <v>0.97899999999999998</v>
      </c>
      <c r="F30">
        <v>92</v>
      </c>
      <c r="G30">
        <v>1.5</v>
      </c>
      <c r="H30">
        <v>106.06399999999999</v>
      </c>
      <c r="I30">
        <v>0.61</v>
      </c>
    </row>
    <row r="31" spans="1:9">
      <c r="A31">
        <v>27</v>
      </c>
      <c r="B31">
        <v>80.936000000000007</v>
      </c>
      <c r="C31">
        <v>1.298</v>
      </c>
      <c r="D31">
        <v>83.847999999999999</v>
      </c>
      <c r="E31">
        <v>1.556</v>
      </c>
      <c r="F31">
        <v>91.9</v>
      </c>
      <c r="G31">
        <v>2.7</v>
      </c>
      <c r="H31">
        <v>106.797</v>
      </c>
      <c r="I31">
        <v>0.53100000000000003</v>
      </c>
    </row>
    <row r="32" spans="1:9">
      <c r="A32">
        <v>28</v>
      </c>
      <c r="B32">
        <v>81.935000000000002</v>
      </c>
      <c r="C32">
        <v>2.7109999999999999</v>
      </c>
      <c r="D32">
        <v>82.483999999999995</v>
      </c>
      <c r="E32">
        <v>2.1890000000000001</v>
      </c>
      <c r="F32">
        <v>91.7</v>
      </c>
      <c r="G32">
        <v>2.4</v>
      </c>
      <c r="H32">
        <v>107.09699999999999</v>
      </c>
      <c r="I32">
        <v>0.95799999999999996</v>
      </c>
    </row>
    <row r="33" spans="1:9">
      <c r="A33">
        <v>29</v>
      </c>
      <c r="B33">
        <v>80.903999999999996</v>
      </c>
      <c r="C33">
        <v>3.899</v>
      </c>
      <c r="D33">
        <v>81.984999999999999</v>
      </c>
      <c r="E33">
        <v>5.7610000000000001</v>
      </c>
      <c r="F33">
        <v>92.2</v>
      </c>
      <c r="G33">
        <v>1.2</v>
      </c>
      <c r="H33">
        <v>106.863</v>
      </c>
      <c r="I33">
        <v>0.51200000000000001</v>
      </c>
    </row>
    <row r="34" spans="1:9">
      <c r="A34">
        <v>30</v>
      </c>
      <c r="B34">
        <v>78.738</v>
      </c>
      <c r="C34">
        <v>3.9550000000000001</v>
      </c>
      <c r="D34">
        <v>83.016000000000005</v>
      </c>
      <c r="E34">
        <v>6.8070000000000004</v>
      </c>
      <c r="F34">
        <v>92</v>
      </c>
      <c r="G34">
        <v>1.5</v>
      </c>
      <c r="H34">
        <v>107.396</v>
      </c>
      <c r="I34">
        <v>0.26700000000000002</v>
      </c>
    </row>
    <row r="35" spans="1:9">
      <c r="A35">
        <v>31</v>
      </c>
      <c r="B35">
        <v>80.736999999999995</v>
      </c>
      <c r="C35">
        <v>3.5910000000000002</v>
      </c>
      <c r="D35">
        <v>83.481999999999999</v>
      </c>
      <c r="E35">
        <v>1.268</v>
      </c>
      <c r="F35">
        <v>90.9</v>
      </c>
      <c r="G35">
        <v>1</v>
      </c>
      <c r="H35">
        <v>107.096</v>
      </c>
      <c r="I35">
        <v>0.2</v>
      </c>
    </row>
    <row r="36" spans="1:9">
      <c r="A36">
        <v>32</v>
      </c>
      <c r="B36">
        <v>81.403000000000006</v>
      </c>
      <c r="C36">
        <v>2.83</v>
      </c>
      <c r="D36">
        <v>82.95</v>
      </c>
      <c r="E36">
        <v>1.675</v>
      </c>
      <c r="F36">
        <v>90.4</v>
      </c>
      <c r="G36">
        <v>0.8</v>
      </c>
      <c r="H36">
        <v>106.59099999999999</v>
      </c>
      <c r="I36">
        <v>1.1619999999999999</v>
      </c>
    </row>
    <row r="37" spans="1:9">
      <c r="A37">
        <v>33</v>
      </c>
      <c r="B37">
        <v>81.703000000000003</v>
      </c>
      <c r="C37">
        <v>2.6139999999999999</v>
      </c>
      <c r="D37">
        <v>82.983000000000004</v>
      </c>
      <c r="E37">
        <v>0.46100000000000002</v>
      </c>
      <c r="F37">
        <v>91.7</v>
      </c>
      <c r="G37">
        <v>0.8</v>
      </c>
      <c r="H37">
        <v>106.125</v>
      </c>
      <c r="I37">
        <v>0.93600000000000005</v>
      </c>
    </row>
    <row r="38" spans="1:9">
      <c r="A38">
        <v>34</v>
      </c>
      <c r="B38">
        <v>81.337999999999994</v>
      </c>
      <c r="C38">
        <v>2.915</v>
      </c>
      <c r="D38">
        <v>83.149000000000001</v>
      </c>
      <c r="E38">
        <v>1.0369999999999999</v>
      </c>
      <c r="F38">
        <v>92</v>
      </c>
      <c r="G38">
        <v>0.7</v>
      </c>
      <c r="H38">
        <v>105.926</v>
      </c>
      <c r="I38">
        <v>1.0669999999999999</v>
      </c>
    </row>
    <row r="39" spans="1:9">
      <c r="A39">
        <v>35</v>
      </c>
      <c r="B39">
        <v>81.272000000000006</v>
      </c>
      <c r="C39">
        <v>3.2480000000000002</v>
      </c>
      <c r="D39">
        <v>84.28</v>
      </c>
      <c r="E39">
        <v>5.8070000000000004</v>
      </c>
      <c r="F39">
        <v>92.1</v>
      </c>
      <c r="G39">
        <v>1.2</v>
      </c>
      <c r="H39">
        <v>105.093</v>
      </c>
      <c r="I39">
        <v>0.70399999999999996</v>
      </c>
    </row>
    <row r="40" spans="1:9">
      <c r="A40">
        <v>36</v>
      </c>
      <c r="B40">
        <v>81.272000000000006</v>
      </c>
      <c r="C40">
        <v>3.3380000000000001</v>
      </c>
      <c r="D40">
        <v>83.349000000000004</v>
      </c>
      <c r="E40">
        <v>2.593</v>
      </c>
      <c r="F40">
        <v>92</v>
      </c>
      <c r="G40">
        <v>1.3</v>
      </c>
      <c r="H40">
        <v>105.565</v>
      </c>
      <c r="I40">
        <v>1.6819999999999999</v>
      </c>
    </row>
    <row r="41" spans="1:9">
      <c r="A41">
        <v>37</v>
      </c>
      <c r="B41">
        <v>80.605000000000004</v>
      </c>
      <c r="C41">
        <v>2.778</v>
      </c>
      <c r="D41">
        <v>83.448999999999998</v>
      </c>
      <c r="E41">
        <v>2.593</v>
      </c>
      <c r="F41">
        <v>92</v>
      </c>
      <c r="G41">
        <v>1.2</v>
      </c>
      <c r="H41">
        <v>106.032</v>
      </c>
      <c r="I41">
        <v>2.3820000000000001</v>
      </c>
    </row>
    <row r="42" spans="1:9">
      <c r="A42">
        <v>38</v>
      </c>
      <c r="B42">
        <v>80.337999999999994</v>
      </c>
      <c r="C42">
        <v>1.905</v>
      </c>
      <c r="D42">
        <v>83.748000000000005</v>
      </c>
      <c r="E42">
        <v>1.901</v>
      </c>
      <c r="F42">
        <v>92.8</v>
      </c>
      <c r="G42">
        <v>1.2</v>
      </c>
      <c r="H42">
        <v>104.69799999999999</v>
      </c>
      <c r="I42">
        <v>0.61</v>
      </c>
    </row>
    <row r="43" spans="1:9">
      <c r="A43">
        <v>39</v>
      </c>
      <c r="B43">
        <v>79.872</v>
      </c>
      <c r="C43">
        <v>1.83</v>
      </c>
      <c r="D43">
        <v>83.149000000000001</v>
      </c>
      <c r="E43">
        <v>1.0369999999999999</v>
      </c>
      <c r="F43">
        <v>91.8</v>
      </c>
      <c r="G43">
        <v>2.2000000000000002</v>
      </c>
      <c r="H43">
        <v>104.733</v>
      </c>
      <c r="I43">
        <v>1.651</v>
      </c>
    </row>
    <row r="44" spans="1:9">
      <c r="A44">
        <v>40</v>
      </c>
      <c r="B44">
        <v>80.004999999999995</v>
      </c>
      <c r="C44">
        <v>2.214</v>
      </c>
      <c r="D44">
        <v>83.881</v>
      </c>
      <c r="E44">
        <v>0.46100000000000002</v>
      </c>
      <c r="F44">
        <v>90.9</v>
      </c>
      <c r="G44">
        <v>1</v>
      </c>
      <c r="H44">
        <v>105.233</v>
      </c>
      <c r="I44">
        <v>2.9670000000000001</v>
      </c>
    </row>
    <row r="45" spans="1:9">
      <c r="A45">
        <v>41</v>
      </c>
      <c r="B45">
        <v>80.305000000000007</v>
      </c>
      <c r="C45">
        <v>1.9510000000000001</v>
      </c>
      <c r="D45">
        <v>83.283000000000001</v>
      </c>
      <c r="E45">
        <v>1.671</v>
      </c>
      <c r="F45">
        <v>90.6</v>
      </c>
      <c r="G45">
        <v>0.6</v>
      </c>
      <c r="H45">
        <v>106.06699999999999</v>
      </c>
      <c r="I45">
        <v>3.3839999999999999</v>
      </c>
    </row>
    <row r="46" spans="1:9">
      <c r="A46">
        <v>42</v>
      </c>
      <c r="B46">
        <v>80.671000000000006</v>
      </c>
      <c r="C46">
        <v>1.6970000000000001</v>
      </c>
      <c r="D46">
        <v>82.882999999999996</v>
      </c>
      <c r="E46">
        <v>2.3620000000000001</v>
      </c>
      <c r="F46">
        <v>91.1</v>
      </c>
      <c r="G46">
        <v>1</v>
      </c>
      <c r="H46">
        <v>106.16800000000001</v>
      </c>
      <c r="I46">
        <v>3.6240000000000001</v>
      </c>
    </row>
    <row r="47" spans="1:9">
      <c r="A47">
        <v>43</v>
      </c>
      <c r="B47">
        <v>80.936999999999998</v>
      </c>
      <c r="C47">
        <v>1.722</v>
      </c>
      <c r="D47">
        <v>83.283000000000001</v>
      </c>
      <c r="E47">
        <v>2.7080000000000002</v>
      </c>
      <c r="F47">
        <v>91.5</v>
      </c>
      <c r="G47">
        <v>1.3</v>
      </c>
      <c r="H47">
        <v>105.16800000000001</v>
      </c>
      <c r="I47">
        <v>4.375</v>
      </c>
    </row>
    <row r="48" spans="1:9">
      <c r="A48">
        <v>44</v>
      </c>
      <c r="B48">
        <v>80.97</v>
      </c>
      <c r="C48">
        <v>1.276</v>
      </c>
      <c r="D48">
        <v>83.215999999999994</v>
      </c>
      <c r="E48">
        <v>2.823</v>
      </c>
      <c r="F48">
        <v>91.5</v>
      </c>
      <c r="G48">
        <v>1.1000000000000001</v>
      </c>
      <c r="H48">
        <v>103.771</v>
      </c>
      <c r="I48">
        <v>3.3780000000000001</v>
      </c>
    </row>
    <row r="49" spans="1:9">
      <c r="A49">
        <v>45</v>
      </c>
      <c r="B49">
        <v>81.602000000000004</v>
      </c>
      <c r="C49">
        <v>0.874</v>
      </c>
      <c r="D49">
        <v>83.481999999999999</v>
      </c>
      <c r="E49">
        <v>2.1890000000000001</v>
      </c>
      <c r="F49">
        <v>91.3</v>
      </c>
      <c r="G49">
        <v>1.1000000000000001</v>
      </c>
      <c r="H49">
        <v>103.97199999999999</v>
      </c>
      <c r="I49">
        <v>4.0599999999999996</v>
      </c>
    </row>
    <row r="50" spans="1:9">
      <c r="A50">
        <v>46</v>
      </c>
      <c r="B50">
        <v>81.569000000000003</v>
      </c>
      <c r="C50">
        <v>1.0349999999999999</v>
      </c>
      <c r="D50">
        <v>84</v>
      </c>
      <c r="E50">
        <v>2.1269999999999998</v>
      </c>
      <c r="F50">
        <v>91.9</v>
      </c>
      <c r="G50">
        <v>1.1000000000000001</v>
      </c>
      <c r="H50">
        <v>104.70099999999999</v>
      </c>
      <c r="I50">
        <v>3.899</v>
      </c>
    </row>
    <row r="51" spans="1:9">
      <c r="A51">
        <v>47</v>
      </c>
      <c r="B51">
        <v>81.302999999999997</v>
      </c>
      <c r="C51">
        <v>1.5229999999999999</v>
      </c>
      <c r="D51">
        <v>82.834000000000003</v>
      </c>
      <c r="E51">
        <v>1.1259999999999999</v>
      </c>
      <c r="F51">
        <v>91.9</v>
      </c>
      <c r="G51">
        <v>1.1000000000000001</v>
      </c>
      <c r="H51">
        <v>103.634</v>
      </c>
      <c r="I51">
        <v>3.3490000000000002</v>
      </c>
    </row>
    <row r="52" spans="1:9">
      <c r="A52">
        <v>48</v>
      </c>
      <c r="B52">
        <v>80.671000000000006</v>
      </c>
      <c r="C52">
        <v>1.242</v>
      </c>
      <c r="D52">
        <v>82.600999999999999</v>
      </c>
      <c r="E52">
        <v>1.4790000000000001</v>
      </c>
      <c r="F52">
        <v>92.3</v>
      </c>
      <c r="G52">
        <v>1.5</v>
      </c>
      <c r="H52">
        <v>103.86799999999999</v>
      </c>
      <c r="I52">
        <v>3.4929999999999999</v>
      </c>
    </row>
    <row r="53" spans="1:9">
      <c r="A53">
        <v>49</v>
      </c>
      <c r="B53">
        <v>80.570999999999998</v>
      </c>
      <c r="C53">
        <v>1.9930000000000001</v>
      </c>
      <c r="D53">
        <v>82.234999999999999</v>
      </c>
      <c r="E53">
        <v>2.0699999999999998</v>
      </c>
      <c r="F53">
        <v>92.4</v>
      </c>
      <c r="G53">
        <v>1.2</v>
      </c>
      <c r="H53">
        <v>103.634</v>
      </c>
      <c r="I53">
        <v>3.6850000000000001</v>
      </c>
    </row>
    <row r="54" spans="1:9">
      <c r="A54">
        <v>50</v>
      </c>
      <c r="B54">
        <v>80.605000000000004</v>
      </c>
      <c r="C54">
        <v>2.08</v>
      </c>
      <c r="D54">
        <v>82.236000000000004</v>
      </c>
      <c r="E54">
        <v>2.2360000000000002</v>
      </c>
      <c r="F54">
        <v>92.6</v>
      </c>
      <c r="G54">
        <v>1.2</v>
      </c>
      <c r="H54">
        <v>104.533</v>
      </c>
      <c r="I54">
        <v>3.6120000000000001</v>
      </c>
    </row>
    <row r="55" spans="1:9">
      <c r="A55">
        <v>51</v>
      </c>
      <c r="B55">
        <v>80.771000000000001</v>
      </c>
      <c r="C55">
        <v>1.321</v>
      </c>
      <c r="D55">
        <v>82.236000000000004</v>
      </c>
      <c r="E55">
        <v>2.907</v>
      </c>
      <c r="F55">
        <v>92.7</v>
      </c>
      <c r="G55">
        <v>1.2</v>
      </c>
      <c r="H55">
        <v>104.036</v>
      </c>
      <c r="I55">
        <v>3.835</v>
      </c>
    </row>
    <row r="56" spans="1:9">
      <c r="A56">
        <v>52</v>
      </c>
      <c r="B56">
        <v>80.97</v>
      </c>
      <c r="C56">
        <v>0.99</v>
      </c>
      <c r="D56">
        <v>83.034999999999997</v>
      </c>
      <c r="E56">
        <v>3.246</v>
      </c>
      <c r="F56">
        <v>93.5</v>
      </c>
      <c r="G56">
        <v>0.7</v>
      </c>
      <c r="H56">
        <v>103.732</v>
      </c>
      <c r="I56">
        <v>3.15</v>
      </c>
    </row>
    <row r="57" spans="1:9">
      <c r="A57">
        <v>53</v>
      </c>
      <c r="B57">
        <v>80.903000000000006</v>
      </c>
      <c r="C57">
        <v>1.2250000000000001</v>
      </c>
      <c r="D57">
        <v>82.536000000000001</v>
      </c>
      <c r="E57">
        <v>3.2450000000000001</v>
      </c>
      <c r="F57">
        <v>93.3</v>
      </c>
      <c r="G57">
        <v>0.7</v>
      </c>
      <c r="H57">
        <v>103.3</v>
      </c>
      <c r="I57">
        <v>3.4329999999999998</v>
      </c>
    </row>
    <row r="58" spans="1:9">
      <c r="A58">
        <v>54</v>
      </c>
      <c r="B58">
        <v>80.337000000000003</v>
      </c>
      <c r="C58">
        <v>1.5029999999999999</v>
      </c>
      <c r="D58">
        <v>83.168000000000006</v>
      </c>
      <c r="E58">
        <v>2.181</v>
      </c>
      <c r="F58">
        <v>92.6</v>
      </c>
      <c r="G58">
        <v>0.7</v>
      </c>
      <c r="H58">
        <v>102.934</v>
      </c>
      <c r="I58">
        <v>2.4780000000000002</v>
      </c>
    </row>
    <row r="59" spans="1:9">
      <c r="A59">
        <v>55</v>
      </c>
      <c r="B59">
        <v>80.138000000000005</v>
      </c>
      <c r="C59">
        <v>1.1100000000000001</v>
      </c>
      <c r="D59">
        <v>83.367000000000004</v>
      </c>
      <c r="E59">
        <v>1.853</v>
      </c>
      <c r="F59">
        <v>91.9</v>
      </c>
      <c r="G59">
        <v>1.2</v>
      </c>
      <c r="H59">
        <v>102.20099999999999</v>
      </c>
      <c r="I59">
        <v>2.9260000000000002</v>
      </c>
    </row>
    <row r="60" spans="1:9">
      <c r="A60">
        <v>56</v>
      </c>
      <c r="B60">
        <v>79.872</v>
      </c>
      <c r="C60">
        <v>1.175</v>
      </c>
      <c r="D60">
        <v>81.968999999999994</v>
      </c>
      <c r="E60">
        <v>2.5139999999999998</v>
      </c>
      <c r="F60">
        <v>91.4</v>
      </c>
      <c r="G60">
        <v>2</v>
      </c>
      <c r="H60">
        <v>102.934</v>
      </c>
      <c r="I60">
        <v>2.645</v>
      </c>
    </row>
    <row r="61" spans="1:9">
      <c r="A61">
        <v>57</v>
      </c>
      <c r="B61">
        <v>80.103999999999999</v>
      </c>
      <c r="C61">
        <v>0.60199999999999998</v>
      </c>
      <c r="D61">
        <v>82.168999999999997</v>
      </c>
      <c r="E61">
        <v>2.181</v>
      </c>
      <c r="F61">
        <v>90.6</v>
      </c>
      <c r="G61">
        <v>1.2</v>
      </c>
      <c r="H61">
        <v>102.8</v>
      </c>
      <c r="I61">
        <v>4.2850000000000001</v>
      </c>
    </row>
    <row r="62" spans="1:9">
      <c r="A62">
        <v>58</v>
      </c>
      <c r="B62">
        <v>79.537999999999997</v>
      </c>
      <c r="C62">
        <v>0.60099999999999998</v>
      </c>
      <c r="D62">
        <v>82.135999999999996</v>
      </c>
      <c r="E62">
        <v>2.2360000000000002</v>
      </c>
      <c r="F62">
        <v>90.4</v>
      </c>
      <c r="G62">
        <v>1.3</v>
      </c>
      <c r="H62">
        <v>103.83199999999999</v>
      </c>
      <c r="I62">
        <v>3.0310000000000001</v>
      </c>
    </row>
    <row r="63" spans="1:9">
      <c r="A63">
        <v>59</v>
      </c>
      <c r="B63">
        <v>79.338999999999999</v>
      </c>
      <c r="C63">
        <v>0.65900000000000003</v>
      </c>
      <c r="D63">
        <v>81.569999999999993</v>
      </c>
      <c r="E63">
        <v>1.53</v>
      </c>
      <c r="F63">
        <v>90.6</v>
      </c>
      <c r="G63">
        <v>1.1000000000000001</v>
      </c>
      <c r="H63">
        <v>102.967</v>
      </c>
      <c r="I63">
        <v>2.3959999999999999</v>
      </c>
    </row>
    <row r="64" spans="1:9">
      <c r="A64">
        <v>60</v>
      </c>
      <c r="B64">
        <v>79.506</v>
      </c>
      <c r="C64">
        <v>1.294</v>
      </c>
      <c r="D64">
        <v>81.902000000000001</v>
      </c>
      <c r="E64">
        <v>1.0309999999999999</v>
      </c>
      <c r="F64">
        <v>91.7</v>
      </c>
      <c r="G64">
        <v>2.1</v>
      </c>
      <c r="H64">
        <v>102.768</v>
      </c>
      <c r="I64">
        <v>2.4940000000000002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1F26-8B61-4AC1-AD62-D10F47727D0F}">
  <dimension ref="A1:L8"/>
  <sheetViews>
    <sheetView zoomScale="70" zoomScaleNormal="70" workbookViewId="0">
      <selection activeCell="B8" sqref="B8"/>
    </sheetView>
  </sheetViews>
  <sheetFormatPr defaultRowHeight="14.45"/>
  <cols>
    <col min="1" max="1" width="12.85546875" customWidth="1"/>
  </cols>
  <sheetData>
    <row r="1" spans="1:12" ht="43.15">
      <c r="A1" s="6" t="s">
        <v>38</v>
      </c>
      <c r="B1" t="s">
        <v>31</v>
      </c>
      <c r="D1" t="s">
        <v>38</v>
      </c>
      <c r="E1" t="s">
        <v>31</v>
      </c>
      <c r="G1" t="s">
        <v>38</v>
      </c>
      <c r="H1" t="s">
        <v>31</v>
      </c>
      <c r="J1" t="s">
        <v>38</v>
      </c>
      <c r="K1" t="s">
        <v>31</v>
      </c>
    </row>
    <row r="2" spans="1:12">
      <c r="B2" t="s">
        <v>33</v>
      </c>
      <c r="E2" t="s">
        <v>33</v>
      </c>
      <c r="H2" t="s">
        <v>33</v>
      </c>
      <c r="K2" t="s">
        <v>33</v>
      </c>
    </row>
    <row r="3" spans="1:12">
      <c r="B3" s="3" t="s">
        <v>34</v>
      </c>
      <c r="C3" s="3"/>
      <c r="D3" s="3"/>
      <c r="E3" s="3" t="s">
        <v>35</v>
      </c>
      <c r="F3" s="3"/>
      <c r="G3" s="3"/>
      <c r="H3" s="3" t="s">
        <v>36</v>
      </c>
      <c r="I3" s="3"/>
      <c r="J3" s="3"/>
      <c r="K3" s="3" t="s">
        <v>37</v>
      </c>
    </row>
    <row r="4" spans="1:12">
      <c r="A4">
        <v>1</v>
      </c>
      <c r="B4">
        <v>73.477000000000004</v>
      </c>
      <c r="C4">
        <v>2</v>
      </c>
      <c r="D4">
        <v>1</v>
      </c>
      <c r="E4">
        <v>80.900000000000006</v>
      </c>
      <c r="F4">
        <v>2</v>
      </c>
      <c r="G4">
        <v>1</v>
      </c>
      <c r="H4">
        <v>92.29</v>
      </c>
      <c r="I4">
        <v>3.5</v>
      </c>
      <c r="J4">
        <v>1</v>
      </c>
      <c r="K4">
        <v>103.85</v>
      </c>
      <c r="L4">
        <v>1.9</v>
      </c>
    </row>
    <row r="5" spans="1:12">
      <c r="A5">
        <v>2</v>
      </c>
      <c r="B5">
        <v>73.355000000000004</v>
      </c>
      <c r="C5">
        <v>2.4</v>
      </c>
      <c r="D5">
        <v>2</v>
      </c>
      <c r="E5">
        <v>81.23</v>
      </c>
      <c r="F5">
        <v>3</v>
      </c>
      <c r="G5">
        <v>2</v>
      </c>
      <c r="H5">
        <v>98.21</v>
      </c>
      <c r="I5">
        <v>3</v>
      </c>
      <c r="J5">
        <v>2</v>
      </c>
      <c r="K5">
        <v>108.5</v>
      </c>
      <c r="L5">
        <v>4</v>
      </c>
    </row>
    <row r="6" spans="1:12">
      <c r="A6">
        <v>3</v>
      </c>
      <c r="B6">
        <v>73.233999999999995</v>
      </c>
      <c r="C6">
        <v>3</v>
      </c>
      <c r="D6">
        <v>3</v>
      </c>
      <c r="E6">
        <v>91.9</v>
      </c>
      <c r="F6">
        <v>4</v>
      </c>
      <c r="G6">
        <v>3</v>
      </c>
      <c r="H6">
        <v>102.78</v>
      </c>
      <c r="I6">
        <v>2</v>
      </c>
      <c r="J6">
        <v>3</v>
      </c>
      <c r="K6">
        <v>114.33</v>
      </c>
      <c r="L6">
        <v>1.7</v>
      </c>
    </row>
    <row r="7" spans="1:12">
      <c r="A7">
        <v>4</v>
      </c>
      <c r="B7">
        <v>74.78</v>
      </c>
      <c r="C7">
        <v>2</v>
      </c>
      <c r="D7">
        <v>4</v>
      </c>
      <c r="E7">
        <v>89.12</v>
      </c>
      <c r="F7">
        <v>2.2999999999999998</v>
      </c>
      <c r="G7">
        <v>4</v>
      </c>
      <c r="H7">
        <v>102.3</v>
      </c>
      <c r="I7">
        <v>1.7</v>
      </c>
      <c r="J7">
        <v>4</v>
      </c>
      <c r="K7">
        <v>115.2</v>
      </c>
      <c r="L7">
        <v>2</v>
      </c>
    </row>
    <row r="8" spans="1:12">
      <c r="A8">
        <v>5</v>
      </c>
      <c r="B8">
        <v>74.8</v>
      </c>
      <c r="C8">
        <v>4</v>
      </c>
      <c r="D8">
        <v>5</v>
      </c>
      <c r="E8">
        <v>91</v>
      </c>
      <c r="F8">
        <v>2.1</v>
      </c>
      <c r="G8">
        <v>5</v>
      </c>
      <c r="H8">
        <v>104.5</v>
      </c>
      <c r="I8">
        <v>1.9</v>
      </c>
      <c r="J8">
        <v>5</v>
      </c>
      <c r="K8">
        <v>116.12</v>
      </c>
      <c r="L8">
        <v>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A789-A4B1-4718-B123-7751080C5D44}">
  <dimension ref="A1:D13"/>
  <sheetViews>
    <sheetView zoomScale="90" zoomScaleNormal="90" workbookViewId="0">
      <selection activeCell="B7" sqref="B7"/>
    </sheetView>
  </sheetViews>
  <sheetFormatPr defaultRowHeight="14.45"/>
  <cols>
    <col min="1" max="1" width="10.85546875" customWidth="1"/>
    <col min="2" max="4" width="11.85546875" bestFit="1" customWidth="1"/>
  </cols>
  <sheetData>
    <row r="1" spans="1:4">
      <c r="A1" t="s">
        <v>39</v>
      </c>
      <c r="B1" s="2" t="s">
        <v>31</v>
      </c>
      <c r="C1" s="2" t="s">
        <v>31</v>
      </c>
      <c r="D1" s="2" t="s">
        <v>31</v>
      </c>
    </row>
    <row r="2" spans="1:4">
      <c r="A2" t="s">
        <v>40</v>
      </c>
      <c r="B2" s="2" t="s">
        <v>33</v>
      </c>
      <c r="C2" s="2" t="s">
        <v>33</v>
      </c>
      <c r="D2" s="2" t="s">
        <v>33</v>
      </c>
    </row>
    <row r="3" spans="1:4">
      <c r="B3" s="5" t="s">
        <v>24</v>
      </c>
      <c r="C3" s="5" t="s">
        <v>25</v>
      </c>
      <c r="D3" s="5" t="s">
        <v>26</v>
      </c>
    </row>
    <row r="4" spans="1:4">
      <c r="A4">
        <v>0</v>
      </c>
      <c r="B4">
        <v>27</v>
      </c>
      <c r="C4">
        <v>27</v>
      </c>
      <c r="D4">
        <v>27</v>
      </c>
    </row>
    <row r="5" spans="1:4">
      <c r="A5">
        <v>0.3</v>
      </c>
      <c r="B5">
        <v>32.94</v>
      </c>
      <c r="C5">
        <v>35.86</v>
      </c>
      <c r="D5">
        <v>38.823999999999998</v>
      </c>
    </row>
    <row r="6" spans="1:4">
      <c r="A6">
        <v>0.6</v>
      </c>
      <c r="B6">
        <v>49.521999999999998</v>
      </c>
      <c r="C6">
        <v>55.145000000000003</v>
      </c>
      <c r="D6">
        <v>59.603999999999999</v>
      </c>
    </row>
    <row r="7" spans="1:4">
      <c r="A7">
        <v>0.8</v>
      </c>
      <c r="B7">
        <v>61.393999999999998</v>
      </c>
      <c r="C7">
        <v>67.453000000000003</v>
      </c>
      <c r="D7">
        <v>72.930000000000007</v>
      </c>
    </row>
    <row r="8" spans="1:4">
      <c r="A8">
        <v>1</v>
      </c>
      <c r="B8">
        <v>91.667000000000002</v>
      </c>
      <c r="C8">
        <v>90.674999999999997</v>
      </c>
      <c r="D8">
        <v>93.873000000000005</v>
      </c>
    </row>
    <row r="9" spans="1:4">
      <c r="A9">
        <v>1</v>
      </c>
      <c r="B9">
        <v>100.93300000000001</v>
      </c>
      <c r="C9">
        <v>104.086</v>
      </c>
      <c r="D9">
        <v>106.42700000000001</v>
      </c>
    </row>
    <row r="10" spans="1:4">
      <c r="A10">
        <v>0.8</v>
      </c>
      <c r="B10">
        <v>81.447000000000003</v>
      </c>
      <c r="C10">
        <v>85.257999999999996</v>
      </c>
      <c r="D10">
        <v>89.197999999999993</v>
      </c>
    </row>
    <row r="11" spans="1:4">
      <c r="A11">
        <v>0.6</v>
      </c>
      <c r="B11">
        <v>63.774000000000001</v>
      </c>
      <c r="C11">
        <v>68.47</v>
      </c>
      <c r="D11">
        <v>73.566000000000003</v>
      </c>
    </row>
    <row r="12" spans="1:4">
      <c r="A12">
        <v>0.3</v>
      </c>
      <c r="B12">
        <v>42.768000000000001</v>
      </c>
      <c r="C12">
        <v>45.792999999999999</v>
      </c>
      <c r="D12">
        <v>47.847000000000001</v>
      </c>
    </row>
    <row r="13" spans="1:4">
      <c r="A13">
        <v>0</v>
      </c>
      <c r="B13">
        <v>27</v>
      </c>
      <c r="C13">
        <v>27</v>
      </c>
      <c r="D13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CCE8-E006-46F8-B552-B75D4AD9B546}">
  <dimension ref="A3:F23"/>
  <sheetViews>
    <sheetView workbookViewId="0">
      <selection activeCell="A18" sqref="A18:A21"/>
    </sheetView>
  </sheetViews>
  <sheetFormatPr defaultRowHeight="14.45"/>
  <cols>
    <col min="2" max="4" width="10.85546875" bestFit="1" customWidth="1"/>
  </cols>
  <sheetData>
    <row r="3" spans="1:6">
      <c r="B3" s="2">
        <v>1</v>
      </c>
      <c r="C3" s="2">
        <v>2</v>
      </c>
      <c r="D3" s="2">
        <v>3</v>
      </c>
    </row>
    <row r="4" spans="1:6">
      <c r="B4" s="5" t="s">
        <v>24</v>
      </c>
      <c r="C4" s="5" t="s">
        <v>25</v>
      </c>
      <c r="D4" s="5" t="s">
        <v>26</v>
      </c>
    </row>
    <row r="5" spans="1:6">
      <c r="B5" s="2" t="s">
        <v>41</v>
      </c>
      <c r="C5" s="2" t="s">
        <v>41</v>
      </c>
      <c r="D5" s="2" t="s">
        <v>41</v>
      </c>
    </row>
    <row r="6" spans="1:6">
      <c r="A6" t="s">
        <v>3</v>
      </c>
      <c r="B6">
        <v>9.5649999999999995</v>
      </c>
      <c r="C6">
        <v>11.87</v>
      </c>
      <c r="D6">
        <v>14.164999999999999</v>
      </c>
    </row>
    <row r="7" spans="1:6">
      <c r="A7" t="s">
        <v>4</v>
      </c>
      <c r="B7">
        <v>12.282999999999999</v>
      </c>
      <c r="C7">
        <v>12.785</v>
      </c>
      <c r="D7">
        <v>11.154</v>
      </c>
    </row>
    <row r="8" spans="1:6">
      <c r="A8" t="s">
        <v>5</v>
      </c>
      <c r="B8">
        <v>11.388</v>
      </c>
      <c r="C8">
        <v>12.141999999999999</v>
      </c>
      <c r="D8">
        <v>13.013999999999999</v>
      </c>
    </row>
    <row r="9" spans="1:6">
      <c r="A9" t="s">
        <v>6</v>
      </c>
      <c r="B9">
        <v>8.6780000000000008</v>
      </c>
      <c r="C9">
        <v>10.862</v>
      </c>
      <c r="D9">
        <v>14.548</v>
      </c>
    </row>
    <row r="10" spans="1:6">
      <c r="B10" s="1">
        <f>AVERAGE(B6:B9)</f>
        <v>10.4785</v>
      </c>
      <c r="C10" s="1">
        <f>AVERAGE(C6:C9)</f>
        <v>11.91475</v>
      </c>
      <c r="D10" s="1">
        <f>AVERAGE(D6:D9)</f>
        <v>13.22025</v>
      </c>
    </row>
    <row r="11" spans="1:6">
      <c r="B11" s="1">
        <f>_xlfn.STDEV.S(B6:B9)</f>
        <v>1.6492112256065528</v>
      </c>
      <c r="C11" s="1">
        <f>_xlfn.STDEV.S(C6:C9)</f>
        <v>0.79984639150276848</v>
      </c>
      <c r="D11" s="1">
        <f>_xlfn.STDEV.S(D6:D9)</f>
        <v>1.5239642110845866</v>
      </c>
    </row>
    <row r="15" spans="1:6">
      <c r="B15" s="2">
        <v>1</v>
      </c>
      <c r="C15" s="2">
        <v>2</v>
      </c>
      <c r="D15" s="2">
        <v>3</v>
      </c>
      <c r="E15" s="2">
        <v>4</v>
      </c>
      <c r="F15" s="2">
        <v>5</v>
      </c>
    </row>
    <row r="16" spans="1:6">
      <c r="B16" s="5" t="s">
        <v>19</v>
      </c>
      <c r="C16" s="5" t="s">
        <v>20</v>
      </c>
      <c r="D16" s="5" t="s">
        <v>21</v>
      </c>
      <c r="E16" s="5" t="s">
        <v>22</v>
      </c>
      <c r="F16" s="5" t="s">
        <v>23</v>
      </c>
    </row>
    <row r="17" spans="1:6"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</row>
    <row r="18" spans="1:6">
      <c r="A18" t="s">
        <v>3</v>
      </c>
      <c r="B18">
        <v>46.843000000000004</v>
      </c>
      <c r="C18">
        <v>36.247999999999998</v>
      </c>
      <c r="D18">
        <v>26.215</v>
      </c>
      <c r="E18">
        <v>21.338000000000001</v>
      </c>
      <c r="F18">
        <v>18.091999999999999</v>
      </c>
    </row>
    <row r="19" spans="1:6">
      <c r="A19" t="s">
        <v>4</v>
      </c>
      <c r="B19">
        <v>37.542999999999999</v>
      </c>
      <c r="C19">
        <v>29.483000000000001</v>
      </c>
      <c r="D19">
        <v>20.547999999999998</v>
      </c>
      <c r="E19">
        <v>17.648</v>
      </c>
      <c r="F19">
        <v>15.129</v>
      </c>
    </row>
    <row r="20" spans="1:6">
      <c r="A20" t="s">
        <v>5</v>
      </c>
      <c r="B20">
        <v>48.953000000000003</v>
      </c>
      <c r="C20">
        <v>25.21</v>
      </c>
      <c r="D20">
        <v>31.327999999999999</v>
      </c>
      <c r="E20">
        <v>18.384</v>
      </c>
      <c r="F20">
        <v>17.853999999999999</v>
      </c>
    </row>
    <row r="21" spans="1:6">
      <c r="A21" t="s">
        <v>6</v>
      </c>
      <c r="B21">
        <v>45.128999999999998</v>
      </c>
      <c r="C21">
        <v>32.229999999999997</v>
      </c>
      <c r="D21">
        <v>19.134</v>
      </c>
      <c r="E21">
        <v>15.236000000000001</v>
      </c>
      <c r="F21">
        <v>13.24</v>
      </c>
    </row>
    <row r="22" spans="1:6">
      <c r="B22" s="1">
        <f>AVERAGE(B18:B21)</f>
        <v>44.616999999999997</v>
      </c>
      <c r="C22" s="1">
        <f>AVERAGE(C18:C21)</f>
        <v>30.792749999999998</v>
      </c>
      <c r="D22" s="1">
        <f>AVERAGE(D18:D21)</f>
        <v>24.306249999999999</v>
      </c>
      <c r="E22" s="1">
        <f>AVERAGE(E18:E21)</f>
        <v>18.151500000000002</v>
      </c>
      <c r="F22" s="1">
        <f>AVERAGE(F18:F21)</f>
        <v>16.078749999999999</v>
      </c>
    </row>
    <row r="23" spans="1:6">
      <c r="B23" s="1">
        <f>_xlfn.STDEV.S(B18:B21)</f>
        <v>4.9685541827242545</v>
      </c>
      <c r="C23" s="1">
        <f>_xlfn.STDEV.S(C18:C21)</f>
        <v>4.644279016524905</v>
      </c>
      <c r="D23" s="1">
        <f>_xlfn.STDEV.S(D18:D21)</f>
        <v>5.5924029644390449</v>
      </c>
      <c r="E23" s="1">
        <f>_xlfn.STDEV.S(E18:E21)</f>
        <v>2.5140598640445959</v>
      </c>
      <c r="F23" s="1">
        <f>_xlfn.STDEV.S(F18:F21)</f>
        <v>2.3212938023151466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Yudan Whulanza</dc:creator>
  <cp:keywords/>
  <dc:description/>
  <cp:lastModifiedBy>Yudan Whulanza</cp:lastModifiedBy>
  <cp:revision/>
  <dcterms:created xsi:type="dcterms:W3CDTF">2022-08-18T04:22:10Z</dcterms:created>
  <dcterms:modified xsi:type="dcterms:W3CDTF">2023-06-16T00:13:10Z</dcterms:modified>
  <cp:category/>
  <cp:contentStatus/>
</cp:coreProperties>
</file>