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ie/Repositories/University/revision/"/>
    </mc:Choice>
  </mc:AlternateContent>
  <xr:revisionPtr revIDLastSave="0" documentId="13_ncr:1_{4414DEC7-9B9C-7440-8495-D096D3B1D1BC}" xr6:coauthVersionLast="43" xr6:coauthVersionMax="43" xr10:uidLastSave="{00000000-0000-0000-0000-000000000000}"/>
  <bookViews>
    <workbookView xWindow="0" yWindow="460" windowWidth="28800" windowHeight="17540" activeTab="2" xr2:uid="{00000000-000D-0000-FFFF-FFFF00000000}"/>
  </bookViews>
  <sheets>
    <sheet name="Timeslots" sheetId="1" r:id="rId1"/>
    <sheet name="Modules" sheetId="2" r:id="rId2"/>
    <sheet name="Timetable" sheetId="4" r:id="rId3"/>
  </sheets>
  <definedNames>
    <definedName name="_xlnm._FilterDatabase" localSheetId="1" hidden="1">Modules!#REF!</definedName>
    <definedName name="Data">Modules!$G$3:$I$98</definedName>
    <definedName name="gen_topics">Table4[[NLP]:[Functional]]</definedName>
    <definedName name="Modules">Table3[]</definedName>
    <definedName name="_xlnm.Print_Area" localSheetId="2">Timetable!$A$2:$BM$10</definedName>
    <definedName name="Slots">Timeslots!$D$5:$BM$12</definedName>
    <definedName name="Timetable">Timetable!$B$3:$BM$10</definedName>
    <definedName name="Topics">Modules!$G$3:$J$98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4" l="1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2" i="4"/>
  <c r="AG7" i="1"/>
  <c r="AG5" i="1"/>
  <c r="AG6" i="1"/>
  <c r="AG8" i="1"/>
  <c r="AG9" i="1"/>
  <c r="AG10" i="1"/>
  <c r="AG11" i="1"/>
  <c r="AG12" i="1"/>
  <c r="AA4" i="2" l="1"/>
  <c r="AB4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AA50" i="2"/>
  <c r="AB50" i="2"/>
  <c r="AA51" i="2"/>
  <c r="AB51" i="2"/>
  <c r="AA52" i="2"/>
  <c r="AB52" i="2"/>
  <c r="AA53" i="2"/>
  <c r="AB53" i="2"/>
  <c r="AA54" i="2"/>
  <c r="AB54" i="2"/>
  <c r="AA55" i="2"/>
  <c r="AB55" i="2"/>
  <c r="AA56" i="2"/>
  <c r="AB56" i="2"/>
  <c r="AA57" i="2"/>
  <c r="AB57" i="2"/>
  <c r="AA58" i="2"/>
  <c r="AB58" i="2"/>
  <c r="AA59" i="2"/>
  <c r="AB59" i="2"/>
  <c r="AA60" i="2"/>
  <c r="AB60" i="2"/>
  <c r="AA61" i="2"/>
  <c r="AB61" i="2"/>
  <c r="AA62" i="2"/>
  <c r="AB62" i="2"/>
  <c r="AA63" i="2"/>
  <c r="AB63" i="2"/>
  <c r="AA64" i="2"/>
  <c r="AB64" i="2"/>
  <c r="AA65" i="2"/>
  <c r="AB65" i="2"/>
  <c r="AA66" i="2"/>
  <c r="AB66" i="2"/>
  <c r="AA67" i="2"/>
  <c r="AB67" i="2"/>
  <c r="AA68" i="2"/>
  <c r="AB68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AA105" i="2"/>
  <c r="AB105" i="2"/>
  <c r="AA106" i="2"/>
  <c r="AB106" i="2"/>
  <c r="AA107" i="2"/>
  <c r="AB107" i="2"/>
  <c r="AA108" i="2"/>
  <c r="AB108" i="2"/>
  <c r="AA109" i="2"/>
  <c r="AB109" i="2"/>
  <c r="AA110" i="2"/>
  <c r="AB110" i="2"/>
  <c r="AA111" i="2"/>
  <c r="AB111" i="2"/>
  <c r="AA112" i="2"/>
  <c r="AB112" i="2"/>
  <c r="AA113" i="2"/>
  <c r="AB113" i="2"/>
  <c r="AA114" i="2"/>
  <c r="AB114" i="2"/>
  <c r="AA115" i="2"/>
  <c r="AB115" i="2"/>
  <c r="AA116" i="2"/>
  <c r="AB116" i="2"/>
  <c r="AA117" i="2"/>
  <c r="AB117" i="2"/>
  <c r="AA118" i="2"/>
  <c r="AB118" i="2"/>
  <c r="AA119" i="2"/>
  <c r="AB119" i="2"/>
  <c r="AA120" i="2"/>
  <c r="AB120" i="2"/>
  <c r="AA121" i="2"/>
  <c r="AB121" i="2"/>
  <c r="AA122" i="2"/>
  <c r="AB122" i="2"/>
  <c r="AA123" i="2"/>
  <c r="AB123" i="2"/>
  <c r="AA124" i="2"/>
  <c r="AB124" i="2"/>
  <c r="AA125" i="2"/>
  <c r="AB125" i="2"/>
  <c r="AA126" i="2"/>
  <c r="AB126" i="2"/>
  <c r="AA127" i="2"/>
  <c r="AB127" i="2"/>
  <c r="AA128" i="2"/>
  <c r="AB128" i="2"/>
  <c r="AA129" i="2"/>
  <c r="AB129" i="2"/>
  <c r="AA130" i="2"/>
  <c r="AB130" i="2"/>
  <c r="AA131" i="2"/>
  <c r="AB131" i="2"/>
  <c r="AA132" i="2"/>
  <c r="AB132" i="2"/>
  <c r="AA133" i="2"/>
  <c r="AB133" i="2"/>
  <c r="AA134" i="2"/>
  <c r="AB134" i="2"/>
  <c r="AA135" i="2"/>
  <c r="AB135" i="2"/>
  <c r="AA136" i="2"/>
  <c r="AB136" i="2"/>
  <c r="AA137" i="2"/>
  <c r="AB137" i="2"/>
  <c r="AA138" i="2"/>
  <c r="AB138" i="2"/>
  <c r="AA139" i="2"/>
  <c r="AB139" i="2"/>
  <c r="AA140" i="2"/>
  <c r="AB140" i="2"/>
  <c r="AA141" i="2"/>
  <c r="AB141" i="2"/>
  <c r="AA142" i="2"/>
  <c r="AB142" i="2"/>
  <c r="AA143" i="2"/>
  <c r="AB143" i="2"/>
  <c r="AA144" i="2"/>
  <c r="AB144" i="2"/>
  <c r="AA145" i="2"/>
  <c r="AB145" i="2"/>
  <c r="AA146" i="2"/>
  <c r="AB146" i="2"/>
  <c r="AA147" i="2"/>
  <c r="AB147" i="2"/>
  <c r="AA148" i="2"/>
  <c r="AB148" i="2"/>
  <c r="AA149" i="2"/>
  <c r="AB149" i="2"/>
  <c r="AA150" i="2"/>
  <c r="AB150" i="2"/>
  <c r="AA151" i="2"/>
  <c r="AB151" i="2"/>
  <c r="AA152" i="2"/>
  <c r="AB152" i="2"/>
  <c r="AA153" i="2"/>
  <c r="AB153" i="2"/>
  <c r="AA154" i="2"/>
  <c r="AB154" i="2"/>
  <c r="AA155" i="2"/>
  <c r="AB155" i="2"/>
  <c r="AA156" i="2"/>
  <c r="AB156" i="2"/>
  <c r="AA157" i="2"/>
  <c r="AB157" i="2"/>
  <c r="AA158" i="2"/>
  <c r="AB158" i="2"/>
  <c r="AA159" i="2"/>
  <c r="AB159" i="2"/>
  <c r="AA160" i="2"/>
  <c r="AB160" i="2"/>
  <c r="AA161" i="2"/>
  <c r="AB161" i="2"/>
  <c r="AA162" i="2"/>
  <c r="AB162" i="2"/>
  <c r="AA163" i="2"/>
  <c r="AB163" i="2"/>
  <c r="AA164" i="2"/>
  <c r="AB164" i="2"/>
  <c r="AA165" i="2"/>
  <c r="AB165" i="2"/>
  <c r="AA166" i="2"/>
  <c r="AB166" i="2"/>
  <c r="AA167" i="2"/>
  <c r="AB167" i="2"/>
  <c r="AA168" i="2"/>
  <c r="AB168" i="2"/>
  <c r="AA169" i="2"/>
  <c r="AB169" i="2"/>
  <c r="AA170" i="2"/>
  <c r="AB170" i="2"/>
  <c r="AA171" i="2"/>
  <c r="AB171" i="2"/>
  <c r="AA172" i="2"/>
  <c r="AB172" i="2"/>
  <c r="AA173" i="2"/>
  <c r="AB173" i="2"/>
  <c r="AA174" i="2"/>
  <c r="AB174" i="2"/>
  <c r="AA175" i="2"/>
  <c r="AB175" i="2"/>
  <c r="AA176" i="2"/>
  <c r="AB176" i="2"/>
  <c r="AA177" i="2"/>
  <c r="AB177" i="2"/>
  <c r="AA178" i="2"/>
  <c r="AB178" i="2"/>
  <c r="AA179" i="2"/>
  <c r="AB179" i="2"/>
  <c r="AA180" i="2"/>
  <c r="AB180" i="2"/>
  <c r="AA181" i="2"/>
  <c r="AB181" i="2"/>
  <c r="AA182" i="2"/>
  <c r="AB182" i="2"/>
  <c r="AA183" i="2"/>
  <c r="AB183" i="2"/>
  <c r="AA184" i="2"/>
  <c r="AB184" i="2"/>
  <c r="AA185" i="2"/>
  <c r="AB185" i="2"/>
  <c r="AA186" i="2"/>
  <c r="AB186" i="2"/>
  <c r="AA187" i="2"/>
  <c r="AB187" i="2"/>
  <c r="AA188" i="2"/>
  <c r="AB188" i="2"/>
  <c r="AA189" i="2"/>
  <c r="AB189" i="2"/>
  <c r="AA190" i="2"/>
  <c r="AB190" i="2"/>
  <c r="AA191" i="2"/>
  <c r="AB191" i="2"/>
  <c r="AA192" i="2"/>
  <c r="AB192" i="2"/>
  <c r="AA193" i="2"/>
  <c r="AB193" i="2"/>
  <c r="AA194" i="2"/>
  <c r="AB194" i="2"/>
  <c r="AA195" i="2"/>
  <c r="AB195" i="2"/>
  <c r="AA196" i="2"/>
  <c r="AB196" i="2"/>
  <c r="AA197" i="2"/>
  <c r="AB197" i="2"/>
  <c r="AA198" i="2"/>
  <c r="AB198" i="2"/>
  <c r="AA199" i="2"/>
  <c r="AB199" i="2"/>
  <c r="AA200" i="2"/>
  <c r="AB200" i="2"/>
  <c r="AA201" i="2"/>
  <c r="AB201" i="2"/>
  <c r="AA202" i="2"/>
  <c r="AB202" i="2"/>
  <c r="AA203" i="2"/>
  <c r="AB203" i="2"/>
  <c r="AA204" i="2"/>
  <c r="AB204" i="2"/>
  <c r="AA205" i="2"/>
  <c r="AB205" i="2"/>
  <c r="AA206" i="2"/>
  <c r="AB206" i="2"/>
  <c r="AA207" i="2"/>
  <c r="AB207" i="2"/>
  <c r="AA208" i="2"/>
  <c r="AB208" i="2"/>
  <c r="AA209" i="2"/>
  <c r="AB209" i="2"/>
  <c r="AA210" i="2"/>
  <c r="AB210" i="2"/>
  <c r="AA211" i="2"/>
  <c r="AB211" i="2"/>
  <c r="AA212" i="2"/>
  <c r="AB212" i="2"/>
  <c r="AA213" i="2"/>
  <c r="AB213" i="2"/>
  <c r="AA214" i="2"/>
  <c r="AB214" i="2"/>
  <c r="AA215" i="2"/>
  <c r="AB215" i="2"/>
  <c r="AA216" i="2"/>
  <c r="AB216" i="2"/>
  <c r="AA217" i="2"/>
  <c r="AB217" i="2"/>
  <c r="AA218" i="2"/>
  <c r="AB218" i="2"/>
  <c r="AA219" i="2"/>
  <c r="AB219" i="2"/>
  <c r="AA220" i="2"/>
  <c r="AB220" i="2"/>
  <c r="AA221" i="2"/>
  <c r="AB221" i="2"/>
  <c r="AA222" i="2"/>
  <c r="AB222" i="2"/>
  <c r="AA223" i="2"/>
  <c r="AB223" i="2"/>
  <c r="AA224" i="2"/>
  <c r="AB224" i="2"/>
  <c r="AA225" i="2"/>
  <c r="AB225" i="2"/>
  <c r="AA226" i="2"/>
  <c r="AB226" i="2"/>
  <c r="AA227" i="2"/>
  <c r="AB227" i="2"/>
  <c r="AA228" i="2"/>
  <c r="AB228" i="2"/>
  <c r="AA229" i="2"/>
  <c r="AB229" i="2"/>
  <c r="AA230" i="2"/>
  <c r="AB230" i="2"/>
  <c r="AA231" i="2"/>
  <c r="AB231" i="2"/>
  <c r="AA232" i="2"/>
  <c r="AB232" i="2"/>
  <c r="AA233" i="2"/>
  <c r="AB233" i="2"/>
  <c r="AA234" i="2"/>
  <c r="AB234" i="2"/>
  <c r="AA235" i="2"/>
  <c r="AB235" i="2"/>
  <c r="AA236" i="2"/>
  <c r="AB236" i="2"/>
  <c r="AA237" i="2"/>
  <c r="AB237" i="2"/>
  <c r="AA238" i="2"/>
  <c r="AB238" i="2"/>
  <c r="AA239" i="2"/>
  <c r="AB239" i="2"/>
  <c r="AA240" i="2"/>
  <c r="AB240" i="2"/>
  <c r="AA241" i="2"/>
  <c r="AB241" i="2"/>
  <c r="AA242" i="2"/>
  <c r="AB242" i="2"/>
  <c r="B2" i="1"/>
  <c r="AB3" i="2"/>
  <c r="AA3" i="2" l="1"/>
  <c r="E3" i="2"/>
  <c r="E4" i="2"/>
  <c r="E5" i="2"/>
  <c r="E6" i="2"/>
  <c r="E7" i="2"/>
  <c r="E8" i="2"/>
  <c r="E9" i="2"/>
  <c r="E10" i="2"/>
  <c r="E11" i="2"/>
  <c r="E12" i="2"/>
  <c r="A6" i="4"/>
  <c r="A5" i="4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4" i="2"/>
  <c r="G3" i="2"/>
  <c r="AH6" i="4" l="1"/>
  <c r="AL6" i="4"/>
  <c r="AP6" i="4"/>
  <c r="AT6" i="4"/>
  <c r="AX6" i="4"/>
  <c r="BB6" i="4"/>
  <c r="BF6" i="4"/>
  <c r="BJ6" i="4"/>
  <c r="AI6" i="4"/>
  <c r="AM6" i="4"/>
  <c r="AQ6" i="4"/>
  <c r="AU6" i="4"/>
  <c r="AY6" i="4"/>
  <c r="BC6" i="4"/>
  <c r="BG6" i="4"/>
  <c r="BK6" i="4"/>
  <c r="AG6" i="4"/>
  <c r="AO6" i="4"/>
  <c r="AW6" i="4"/>
  <c r="BI6" i="4"/>
  <c r="AF6" i="4"/>
  <c r="AJ6" i="4"/>
  <c r="AN6" i="4"/>
  <c r="AR6" i="4"/>
  <c r="AV6" i="4"/>
  <c r="AZ6" i="4"/>
  <c r="BD6" i="4"/>
  <c r="BH6" i="4"/>
  <c r="BL6" i="4"/>
  <c r="AK6" i="4"/>
  <c r="AS6" i="4"/>
  <c r="BA6" i="4"/>
  <c r="BE6" i="4"/>
  <c r="BM6" i="4"/>
  <c r="AF5" i="4"/>
  <c r="AJ5" i="4"/>
  <c r="AN5" i="4"/>
  <c r="AR5" i="4"/>
  <c r="AV5" i="4"/>
  <c r="AZ5" i="4"/>
  <c r="BD5" i="4"/>
  <c r="BH5" i="4"/>
  <c r="BL5" i="4"/>
  <c r="AG5" i="4"/>
  <c r="AK5" i="4"/>
  <c r="AO5" i="4"/>
  <c r="AS5" i="4"/>
  <c r="AW5" i="4"/>
  <c r="BA5" i="4"/>
  <c r="BE5" i="4"/>
  <c r="BI5" i="4"/>
  <c r="BM5" i="4"/>
  <c r="AM5" i="4"/>
  <c r="AQ5" i="4"/>
  <c r="AY5" i="4"/>
  <c r="BG5" i="4"/>
  <c r="AH5" i="4"/>
  <c r="AL5" i="4"/>
  <c r="AP5" i="4"/>
  <c r="AT5" i="4"/>
  <c r="AX5" i="4"/>
  <c r="BB5" i="4"/>
  <c r="BF5" i="4"/>
  <c r="BJ5" i="4"/>
  <c r="AI5" i="4"/>
  <c r="AU5" i="4"/>
  <c r="BC5" i="4"/>
  <c r="BK5" i="4"/>
  <c r="B3" i="1"/>
  <c r="A4" i="4"/>
  <c r="A3" i="4"/>
  <c r="AH4" i="4" l="1"/>
  <c r="AL4" i="4"/>
  <c r="AP4" i="4"/>
  <c r="AT4" i="4"/>
  <c r="AX4" i="4"/>
  <c r="BB4" i="4"/>
  <c r="BF4" i="4"/>
  <c r="BJ4" i="4"/>
  <c r="AI4" i="4"/>
  <c r="AM4" i="4"/>
  <c r="AQ4" i="4"/>
  <c r="AU4" i="4"/>
  <c r="AY4" i="4"/>
  <c r="BC4" i="4"/>
  <c r="BG4" i="4"/>
  <c r="BK4" i="4"/>
  <c r="AG4" i="4"/>
  <c r="AO4" i="4"/>
  <c r="AS4" i="4"/>
  <c r="AW4" i="4"/>
  <c r="BE4" i="4"/>
  <c r="BM4" i="4"/>
  <c r="AF4" i="4"/>
  <c r="AJ4" i="4"/>
  <c r="AN4" i="4"/>
  <c r="AR4" i="4"/>
  <c r="AV4" i="4"/>
  <c r="AZ4" i="4"/>
  <c r="BD4" i="4"/>
  <c r="BH4" i="4"/>
  <c r="BL4" i="4"/>
  <c r="AK4" i="4"/>
  <c r="BA4" i="4"/>
  <c r="BI4" i="4"/>
  <c r="AF3" i="4"/>
  <c r="AJ3" i="4"/>
  <c r="AN3" i="4"/>
  <c r="AR3" i="4"/>
  <c r="AV3" i="4"/>
  <c r="AZ3" i="4"/>
  <c r="BD3" i="4"/>
  <c r="BH3" i="4"/>
  <c r="BL3" i="4"/>
  <c r="AG3" i="4"/>
  <c r="AK3" i="4"/>
  <c r="AO3" i="4"/>
  <c r="AS3" i="4"/>
  <c r="AW3" i="4"/>
  <c r="BA3" i="4"/>
  <c r="BE3" i="4"/>
  <c r="BI3" i="4"/>
  <c r="BM3" i="4"/>
  <c r="AI3" i="4"/>
  <c r="AM3" i="4"/>
  <c r="AQ3" i="4"/>
  <c r="AU3" i="4"/>
  <c r="AY3" i="4"/>
  <c r="BC3" i="4"/>
  <c r="BG3" i="4"/>
  <c r="BK3" i="4"/>
  <c r="AH3" i="4"/>
  <c r="AL3" i="4"/>
  <c r="AP3" i="4"/>
  <c r="AT3" i="4"/>
  <c r="AX3" i="4"/>
  <c r="BB3" i="4"/>
  <c r="BF3" i="4"/>
  <c r="BJ3" i="4"/>
  <c r="AE12" i="1"/>
  <c r="AA12" i="1"/>
  <c r="W12" i="1"/>
  <c r="S12" i="1"/>
  <c r="O12" i="1"/>
  <c r="K12" i="1"/>
  <c r="G12" i="1"/>
  <c r="AH12" i="1"/>
  <c r="AD11" i="1"/>
  <c r="Z11" i="1"/>
  <c r="V11" i="1"/>
  <c r="R11" i="1"/>
  <c r="N11" i="1"/>
  <c r="J11" i="1"/>
  <c r="F11" i="1"/>
  <c r="AC10" i="1"/>
  <c r="Y10" i="1"/>
  <c r="U10" i="1"/>
  <c r="Q10" i="1"/>
  <c r="M10" i="1"/>
  <c r="I10" i="1"/>
  <c r="E10" i="1"/>
  <c r="AF9" i="1"/>
  <c r="AB9" i="1"/>
  <c r="X9" i="1"/>
  <c r="T9" i="1"/>
  <c r="P9" i="1"/>
  <c r="L9" i="1"/>
  <c r="H9" i="1"/>
  <c r="D9" i="1"/>
  <c r="AE8" i="1"/>
  <c r="AA8" i="1"/>
  <c r="W8" i="1"/>
  <c r="S8" i="1"/>
  <c r="O8" i="1"/>
  <c r="K8" i="1"/>
  <c r="G8" i="1"/>
  <c r="AH8" i="1"/>
  <c r="AC12" i="1"/>
  <c r="Y12" i="1"/>
  <c r="U12" i="1"/>
  <c r="Q12" i="1"/>
  <c r="M12" i="1"/>
  <c r="I12" i="1"/>
  <c r="E12" i="1"/>
  <c r="AF11" i="1"/>
  <c r="AB11" i="1"/>
  <c r="X11" i="1"/>
  <c r="T11" i="1"/>
  <c r="P11" i="1"/>
  <c r="L11" i="1"/>
  <c r="H11" i="1"/>
  <c r="D11" i="1"/>
  <c r="AE10" i="1"/>
  <c r="AA10" i="1"/>
  <c r="W10" i="1"/>
  <c r="S10" i="1"/>
  <c r="O10" i="1"/>
  <c r="K10" i="1"/>
  <c r="G10" i="1"/>
  <c r="AH10" i="1"/>
  <c r="AD9" i="1"/>
  <c r="Z9" i="1"/>
  <c r="V9" i="1"/>
  <c r="R9" i="1"/>
  <c r="N9" i="1"/>
  <c r="AF12" i="1"/>
  <c r="X12" i="1"/>
  <c r="P12" i="1"/>
  <c r="H12" i="1"/>
  <c r="AE11" i="1"/>
  <c r="W11" i="1"/>
  <c r="O11" i="1"/>
  <c r="G11" i="1"/>
  <c r="AD10" i="1"/>
  <c r="V10" i="1"/>
  <c r="N10" i="1"/>
  <c r="F10" i="1"/>
  <c r="AC9" i="1"/>
  <c r="U9" i="1"/>
  <c r="M9" i="1"/>
  <c r="G9" i="1"/>
  <c r="AB8" i="1"/>
  <c r="V8" i="1"/>
  <c r="Q8" i="1"/>
  <c r="L8" i="1"/>
  <c r="F8" i="1"/>
  <c r="AF7" i="1"/>
  <c r="AB7" i="1"/>
  <c r="X7" i="1"/>
  <c r="T7" i="1"/>
  <c r="P7" i="1"/>
  <c r="L7" i="1"/>
  <c r="H7" i="1"/>
  <c r="D7" i="1"/>
  <c r="AE6" i="1"/>
  <c r="AA6" i="1"/>
  <c r="W6" i="1"/>
  <c r="K6" i="1"/>
  <c r="AD5" i="1"/>
  <c r="R5" i="1"/>
  <c r="F5" i="1"/>
  <c r="AD12" i="1"/>
  <c r="V12" i="1"/>
  <c r="N12" i="1"/>
  <c r="F12" i="1"/>
  <c r="AC11" i="1"/>
  <c r="U11" i="1"/>
  <c r="M11" i="1"/>
  <c r="E11" i="1"/>
  <c r="AB10" i="1"/>
  <c r="T10" i="1"/>
  <c r="L10" i="1"/>
  <c r="D10" i="1"/>
  <c r="AA9" i="1"/>
  <c r="S9" i="1"/>
  <c r="K9" i="1"/>
  <c r="F9" i="1"/>
  <c r="AF8" i="1"/>
  <c r="Z8" i="1"/>
  <c r="U8" i="1"/>
  <c r="P8" i="1"/>
  <c r="J8" i="1"/>
  <c r="E8" i="1"/>
  <c r="AE7" i="1"/>
  <c r="AA7" i="1"/>
  <c r="W7" i="1"/>
  <c r="S7" i="1"/>
  <c r="O7" i="1"/>
  <c r="K7" i="1"/>
  <c r="G7" i="1"/>
  <c r="AH7" i="1"/>
  <c r="AD6" i="1"/>
  <c r="Z6" i="1"/>
  <c r="V6" i="1"/>
  <c r="R6" i="1"/>
  <c r="N6" i="1"/>
  <c r="J6" i="1"/>
  <c r="F6" i="1"/>
  <c r="AC5" i="1"/>
  <c r="Y5" i="1"/>
  <c r="U5" i="1"/>
  <c r="Q5" i="1"/>
  <c r="M5" i="1"/>
  <c r="I5" i="1"/>
  <c r="E5" i="1"/>
  <c r="T12" i="1"/>
  <c r="D12" i="1"/>
  <c r="S11" i="1"/>
  <c r="AH11" i="1"/>
  <c r="R10" i="1"/>
  <c r="Q9" i="1"/>
  <c r="E9" i="1"/>
  <c r="Y8" i="1"/>
  <c r="N8" i="1"/>
  <c r="D8" i="1"/>
  <c r="Z7" i="1"/>
  <c r="R7" i="1"/>
  <c r="J7" i="1"/>
  <c r="Y6" i="1"/>
  <c r="Q6" i="1"/>
  <c r="I6" i="1"/>
  <c r="AF5" i="1"/>
  <c r="X5" i="1"/>
  <c r="P5" i="1"/>
  <c r="H5" i="1"/>
  <c r="Z12" i="1"/>
  <c r="J12" i="1"/>
  <c r="Y11" i="1"/>
  <c r="I11" i="1"/>
  <c r="X10" i="1"/>
  <c r="H10" i="1"/>
  <c r="W9" i="1"/>
  <c r="I9" i="1"/>
  <c r="AC8" i="1"/>
  <c r="R8" i="1"/>
  <c r="H8" i="1"/>
  <c r="AC7" i="1"/>
  <c r="U7" i="1"/>
  <c r="M7" i="1"/>
  <c r="I7" i="1"/>
  <c r="AB6" i="1"/>
  <c r="T6" i="1"/>
  <c r="L6" i="1"/>
  <c r="D6" i="1"/>
  <c r="AA5" i="1"/>
  <c r="S5" i="1"/>
  <c r="K5" i="1"/>
  <c r="AH5" i="1"/>
  <c r="O6" i="1"/>
  <c r="G6" i="1"/>
  <c r="Z5" i="1"/>
  <c r="N5" i="1"/>
  <c r="AB12" i="1"/>
  <c r="L12" i="1"/>
  <c r="AA11" i="1"/>
  <c r="K11" i="1"/>
  <c r="Z10" i="1"/>
  <c r="J10" i="1"/>
  <c r="Y9" i="1"/>
  <c r="J9" i="1"/>
  <c r="AD8" i="1"/>
  <c r="T8" i="1"/>
  <c r="I8" i="1"/>
  <c r="AD7" i="1"/>
  <c r="V7" i="1"/>
  <c r="N7" i="1"/>
  <c r="F7" i="1"/>
  <c r="AC6" i="1"/>
  <c r="U6" i="1"/>
  <c r="M6" i="1"/>
  <c r="E6" i="1"/>
  <c r="AB5" i="1"/>
  <c r="T5" i="1"/>
  <c r="L5" i="1"/>
  <c r="D5" i="1"/>
  <c r="R12" i="1"/>
  <c r="Q11" i="1"/>
  <c r="AF10" i="1"/>
  <c r="P10" i="1"/>
  <c r="AE9" i="1"/>
  <c r="O9" i="1"/>
  <c r="AH9" i="1"/>
  <c r="X8" i="1"/>
  <c r="M8" i="1"/>
  <c r="Y7" i="1"/>
  <c r="Q7" i="1"/>
  <c r="E7" i="1"/>
  <c r="AF6" i="1"/>
  <c r="X6" i="1"/>
  <c r="P6" i="1"/>
  <c r="H6" i="1"/>
  <c r="AE5" i="1"/>
  <c r="W5" i="1"/>
  <c r="O5" i="1"/>
  <c r="G5" i="1"/>
  <c r="S6" i="1"/>
  <c r="AH6" i="1"/>
  <c r="V5" i="1"/>
  <c r="J5" i="1"/>
  <c r="C4" i="1"/>
  <c r="D4" i="1" l="1"/>
  <c r="C2" i="4"/>
  <c r="B16" i="2"/>
  <c r="C6" i="2" s="1"/>
  <c r="B17" i="2"/>
  <c r="E4" i="1" l="1"/>
  <c r="D2" i="4"/>
  <c r="C12" i="2"/>
  <c r="C9" i="2"/>
  <c r="C11" i="2"/>
  <c r="C5" i="2"/>
  <c r="C7" i="2"/>
  <c r="C8" i="2"/>
  <c r="C10" i="2"/>
  <c r="C3" i="2"/>
  <c r="C4" i="2"/>
  <c r="D4" i="2"/>
  <c r="D9" i="2"/>
  <c r="D11" i="2"/>
  <c r="D8" i="2"/>
  <c r="D5" i="2"/>
  <c r="D7" i="2"/>
  <c r="D12" i="2"/>
  <c r="D10" i="2"/>
  <c r="D3" i="2"/>
  <c r="D6" i="2"/>
  <c r="AD5" i="2" l="1"/>
  <c r="AD9" i="2"/>
  <c r="AD13" i="2"/>
  <c r="AD17" i="2"/>
  <c r="AD21" i="2"/>
  <c r="O27" i="2"/>
  <c r="O25" i="2"/>
  <c r="O23" i="2"/>
  <c r="O21" i="2"/>
  <c r="O19" i="2"/>
  <c r="O17" i="2"/>
  <c r="O15" i="2"/>
  <c r="O13" i="2"/>
  <c r="O11" i="2"/>
  <c r="O9" i="2"/>
  <c r="O7" i="2"/>
  <c r="O5" i="2"/>
  <c r="O3" i="2"/>
  <c r="AD6" i="2"/>
  <c r="AD10" i="2"/>
  <c r="AD14" i="2"/>
  <c r="AD18" i="2"/>
  <c r="AD22" i="2"/>
  <c r="AD26" i="2"/>
  <c r="AD30" i="2"/>
  <c r="AD34" i="2"/>
  <c r="AD38" i="2"/>
  <c r="AD42" i="2"/>
  <c r="AD46" i="2"/>
  <c r="AD50" i="2"/>
  <c r="AD54" i="2"/>
  <c r="AD58" i="2"/>
  <c r="AD62" i="2"/>
  <c r="AD66" i="2"/>
  <c r="AD70" i="2"/>
  <c r="AD74" i="2"/>
  <c r="AD78" i="2"/>
  <c r="AD82" i="2"/>
  <c r="AD86" i="2"/>
  <c r="AD90" i="2"/>
  <c r="O26" i="2"/>
  <c r="O24" i="2"/>
  <c r="O22" i="2"/>
  <c r="O18" i="2"/>
  <c r="O12" i="2"/>
  <c r="O8" i="2"/>
  <c r="O4" i="2"/>
  <c r="AD8" i="2"/>
  <c r="AD16" i="2"/>
  <c r="AD24" i="2"/>
  <c r="AD29" i="2"/>
  <c r="AD35" i="2"/>
  <c r="AD40" i="2"/>
  <c r="AD45" i="2"/>
  <c r="AD51" i="2"/>
  <c r="AD56" i="2"/>
  <c r="AD61" i="2"/>
  <c r="AD67" i="2"/>
  <c r="AD72" i="2"/>
  <c r="AD77" i="2"/>
  <c r="AD83" i="2"/>
  <c r="AD88" i="2"/>
  <c r="AD93" i="2"/>
  <c r="AD97" i="2"/>
  <c r="AD101" i="2"/>
  <c r="AD105" i="2"/>
  <c r="AD109" i="2"/>
  <c r="AD113" i="2"/>
  <c r="AD117" i="2"/>
  <c r="AD121" i="2"/>
  <c r="AD125" i="2"/>
  <c r="AD129" i="2"/>
  <c r="AD133" i="2"/>
  <c r="AD137" i="2"/>
  <c r="AD141" i="2"/>
  <c r="AD145" i="2"/>
  <c r="AD149" i="2"/>
  <c r="AD153" i="2"/>
  <c r="AD157" i="2"/>
  <c r="AD161" i="2"/>
  <c r="AD165" i="2"/>
  <c r="AD169" i="2"/>
  <c r="AD173" i="2"/>
  <c r="AD177" i="2"/>
  <c r="AD181" i="2"/>
  <c r="AD185" i="2"/>
  <c r="AD189" i="2"/>
  <c r="AD193" i="2"/>
  <c r="AD197" i="2"/>
  <c r="AD201" i="2"/>
  <c r="AD205" i="2"/>
  <c r="AD209" i="2"/>
  <c r="AD213" i="2"/>
  <c r="AD217" i="2"/>
  <c r="AD221" i="2"/>
  <c r="AD225" i="2"/>
  <c r="AD229" i="2"/>
  <c r="AD233" i="2"/>
  <c r="AD237" i="2"/>
  <c r="AD241" i="2"/>
  <c r="AD207" i="2"/>
  <c r="AD219" i="2"/>
  <c r="AD235" i="2"/>
  <c r="O20" i="2"/>
  <c r="AD23" i="2"/>
  <c r="AD39" i="2"/>
  <c r="AD55" i="2"/>
  <c r="AD81" i="2"/>
  <c r="AD96" i="2"/>
  <c r="O16" i="2"/>
  <c r="AD3" i="2"/>
  <c r="AD11" i="2"/>
  <c r="AD19" i="2"/>
  <c r="AD25" i="2"/>
  <c r="AD31" i="2"/>
  <c r="AD36" i="2"/>
  <c r="AD41" i="2"/>
  <c r="AD47" i="2"/>
  <c r="AD52" i="2"/>
  <c r="AD57" i="2"/>
  <c r="AD63" i="2"/>
  <c r="AD68" i="2"/>
  <c r="AD73" i="2"/>
  <c r="AD79" i="2"/>
  <c r="AD84" i="2"/>
  <c r="AD89" i="2"/>
  <c r="AD94" i="2"/>
  <c r="AD98" i="2"/>
  <c r="AD102" i="2"/>
  <c r="AD106" i="2"/>
  <c r="AD110" i="2"/>
  <c r="AD114" i="2"/>
  <c r="AD118" i="2"/>
  <c r="AD122" i="2"/>
  <c r="AD126" i="2"/>
  <c r="AD130" i="2"/>
  <c r="AD134" i="2"/>
  <c r="AD138" i="2"/>
  <c r="AD142" i="2"/>
  <c r="AD146" i="2"/>
  <c r="AD150" i="2"/>
  <c r="AD154" i="2"/>
  <c r="AD158" i="2"/>
  <c r="AD162" i="2"/>
  <c r="AD166" i="2"/>
  <c r="AD170" i="2"/>
  <c r="AD174" i="2"/>
  <c r="AD178" i="2"/>
  <c r="AD182" i="2"/>
  <c r="AD186" i="2"/>
  <c r="AD190" i="2"/>
  <c r="AD194" i="2"/>
  <c r="AD198" i="2"/>
  <c r="AD202" i="2"/>
  <c r="AD206" i="2"/>
  <c r="AD210" i="2"/>
  <c r="AD214" i="2"/>
  <c r="AD218" i="2"/>
  <c r="AD222" i="2"/>
  <c r="AD226" i="2"/>
  <c r="AD230" i="2"/>
  <c r="AD234" i="2"/>
  <c r="AD238" i="2"/>
  <c r="AD242" i="2"/>
  <c r="AD199" i="2"/>
  <c r="AD211" i="2"/>
  <c r="AD227" i="2"/>
  <c r="AD239" i="2"/>
  <c r="AD15" i="2"/>
  <c r="AD33" i="2"/>
  <c r="AD60" i="2"/>
  <c r="AD71" i="2"/>
  <c r="AD92" i="2"/>
  <c r="AD104" i="2"/>
  <c r="O14" i="2"/>
  <c r="O10" i="2"/>
  <c r="O6" i="2"/>
  <c r="AD4" i="2"/>
  <c r="AD12" i="2"/>
  <c r="AD20" i="2"/>
  <c r="AD27" i="2"/>
  <c r="AD32" i="2"/>
  <c r="AD37" i="2"/>
  <c r="AD43" i="2"/>
  <c r="AD48" i="2"/>
  <c r="AD53" i="2"/>
  <c r="AD59" i="2"/>
  <c r="AD64" i="2"/>
  <c r="AD69" i="2"/>
  <c r="AD75" i="2"/>
  <c r="AD80" i="2"/>
  <c r="AD85" i="2"/>
  <c r="AD91" i="2"/>
  <c r="AD95" i="2"/>
  <c r="AD99" i="2"/>
  <c r="AD103" i="2"/>
  <c r="AD107" i="2"/>
  <c r="AD111" i="2"/>
  <c r="AD115" i="2"/>
  <c r="AD119" i="2"/>
  <c r="AD123" i="2"/>
  <c r="AD127" i="2"/>
  <c r="AD131" i="2"/>
  <c r="AD135" i="2"/>
  <c r="AD139" i="2"/>
  <c r="AD143" i="2"/>
  <c r="AD147" i="2"/>
  <c r="AD151" i="2"/>
  <c r="AD155" i="2"/>
  <c r="AD159" i="2"/>
  <c r="AD163" i="2"/>
  <c r="AD167" i="2"/>
  <c r="AD171" i="2"/>
  <c r="AD175" i="2"/>
  <c r="AD179" i="2"/>
  <c r="AD183" i="2"/>
  <c r="AD187" i="2"/>
  <c r="AD191" i="2"/>
  <c r="AD195" i="2"/>
  <c r="AD203" i="2"/>
  <c r="AD215" i="2"/>
  <c r="AD223" i="2"/>
  <c r="AD231" i="2"/>
  <c r="AD7" i="2"/>
  <c r="AD28" i="2"/>
  <c r="AD44" i="2"/>
  <c r="AD49" i="2"/>
  <c r="AD65" i="2"/>
  <c r="AD76" i="2"/>
  <c r="AD87" i="2"/>
  <c r="AD100" i="2"/>
  <c r="AD108" i="2"/>
  <c r="AD124" i="2"/>
  <c r="AD140" i="2"/>
  <c r="AD156" i="2"/>
  <c r="AD172" i="2"/>
  <c r="AD188" i="2"/>
  <c r="AD204" i="2"/>
  <c r="AD220" i="2"/>
  <c r="AD236" i="2"/>
  <c r="AD208" i="2"/>
  <c r="AD240" i="2"/>
  <c r="AD132" i="2"/>
  <c r="AD164" i="2"/>
  <c r="AD196" i="2"/>
  <c r="AD228" i="2"/>
  <c r="AD120" i="2"/>
  <c r="AD152" i="2"/>
  <c r="AD184" i="2"/>
  <c r="AD216" i="2"/>
  <c r="AD112" i="2"/>
  <c r="AD128" i="2"/>
  <c r="AD144" i="2"/>
  <c r="AD160" i="2"/>
  <c r="AD176" i="2"/>
  <c r="AD192" i="2"/>
  <c r="AD224" i="2"/>
  <c r="AD116" i="2"/>
  <c r="AD148" i="2"/>
  <c r="AD180" i="2"/>
  <c r="AD212" i="2"/>
  <c r="AD136" i="2"/>
  <c r="AD168" i="2"/>
  <c r="AD200" i="2"/>
  <c r="AD232" i="2"/>
  <c r="P27" i="2"/>
  <c r="P25" i="2"/>
  <c r="P23" i="2"/>
  <c r="P21" i="2"/>
  <c r="P19" i="2"/>
  <c r="P17" i="2"/>
  <c r="P15" i="2"/>
  <c r="P13" i="2"/>
  <c r="P11" i="2"/>
  <c r="P9" i="2"/>
  <c r="P7" i="2"/>
  <c r="P5" i="2"/>
  <c r="P3" i="2"/>
  <c r="P26" i="2"/>
  <c r="P24" i="2"/>
  <c r="P22" i="2"/>
  <c r="P20" i="2"/>
  <c r="P18" i="2"/>
  <c r="P16" i="2"/>
  <c r="P14" i="2"/>
  <c r="P10" i="2"/>
  <c r="P6" i="2"/>
  <c r="P12" i="2"/>
  <c r="P4" i="2"/>
  <c r="P8" i="2"/>
  <c r="V26" i="2"/>
  <c r="V24" i="2"/>
  <c r="V22" i="2"/>
  <c r="V20" i="2"/>
  <c r="V18" i="2"/>
  <c r="V16" i="2"/>
  <c r="V14" i="2"/>
  <c r="V12" i="2"/>
  <c r="V10" i="2"/>
  <c r="V8" i="2"/>
  <c r="V6" i="2"/>
  <c r="V4" i="2"/>
  <c r="V27" i="2"/>
  <c r="V25" i="2"/>
  <c r="V23" i="2"/>
  <c r="V21" i="2"/>
  <c r="V19" i="2"/>
  <c r="V17" i="2"/>
  <c r="V15" i="2"/>
  <c r="V13" i="2"/>
  <c r="V11" i="2"/>
  <c r="V7" i="2"/>
  <c r="V3" i="2"/>
  <c r="V9" i="2"/>
  <c r="V5" i="2"/>
  <c r="Q26" i="2"/>
  <c r="Q24" i="2"/>
  <c r="Q22" i="2"/>
  <c r="Q20" i="2"/>
  <c r="Q18" i="2"/>
  <c r="Q16" i="2"/>
  <c r="Q14" i="2"/>
  <c r="Q12" i="2"/>
  <c r="Q10" i="2"/>
  <c r="Q8" i="2"/>
  <c r="Q6" i="2"/>
  <c r="Q4" i="2"/>
  <c r="Q27" i="2"/>
  <c r="Q25" i="2"/>
  <c r="Q23" i="2"/>
  <c r="Q21" i="2"/>
  <c r="Q13" i="2"/>
  <c r="Q11" i="2"/>
  <c r="Q7" i="2"/>
  <c r="Q3" i="2"/>
  <c r="Q19" i="2"/>
  <c r="Q17" i="2"/>
  <c r="Q9" i="2"/>
  <c r="Q5" i="2"/>
  <c r="Q15" i="2"/>
  <c r="T27" i="2"/>
  <c r="T25" i="2"/>
  <c r="T23" i="2"/>
  <c r="T21" i="2"/>
  <c r="T19" i="2"/>
  <c r="T17" i="2"/>
  <c r="T15" i="2"/>
  <c r="T13" i="2"/>
  <c r="T11" i="2"/>
  <c r="T9" i="2"/>
  <c r="T7" i="2"/>
  <c r="T5" i="2"/>
  <c r="T3" i="2"/>
  <c r="T26" i="2"/>
  <c r="T24" i="2"/>
  <c r="T22" i="2"/>
  <c r="T20" i="2"/>
  <c r="T18" i="2"/>
  <c r="T16" i="2"/>
  <c r="T14" i="2"/>
  <c r="T12" i="2"/>
  <c r="T6" i="2"/>
  <c r="T8" i="2"/>
  <c r="T4" i="2"/>
  <c r="T10" i="2"/>
  <c r="X27" i="2"/>
  <c r="X25" i="2"/>
  <c r="X23" i="2"/>
  <c r="X21" i="2"/>
  <c r="X19" i="2"/>
  <c r="X17" i="2"/>
  <c r="X15" i="2"/>
  <c r="X13" i="2"/>
  <c r="X11" i="2"/>
  <c r="AF227" i="2" s="1"/>
  <c r="AD3" i="4" s="1"/>
  <c r="X9" i="2"/>
  <c r="X7" i="2"/>
  <c r="X5" i="2"/>
  <c r="X3" i="2"/>
  <c r="X26" i="2"/>
  <c r="X24" i="2"/>
  <c r="X22" i="2"/>
  <c r="X20" i="2"/>
  <c r="X18" i="2"/>
  <c r="X16" i="2"/>
  <c r="X14" i="2"/>
  <c r="X12" i="2"/>
  <c r="X8" i="2"/>
  <c r="X10" i="2"/>
  <c r="X6" i="2"/>
  <c r="X4" i="2"/>
  <c r="W27" i="2"/>
  <c r="W25" i="2"/>
  <c r="W23" i="2"/>
  <c r="W21" i="2"/>
  <c r="W19" i="2"/>
  <c r="W17" i="2"/>
  <c r="W15" i="2"/>
  <c r="W13" i="2"/>
  <c r="W11" i="2"/>
  <c r="W9" i="2"/>
  <c r="W7" i="2"/>
  <c r="W5" i="2"/>
  <c r="W3" i="2"/>
  <c r="W26" i="2"/>
  <c r="W24" i="2"/>
  <c r="W22" i="2"/>
  <c r="W14" i="2"/>
  <c r="W8" i="2"/>
  <c r="W4" i="2"/>
  <c r="W20" i="2"/>
  <c r="W12" i="2"/>
  <c r="W18" i="2"/>
  <c r="W10" i="2"/>
  <c r="W6" i="2"/>
  <c r="W16" i="2"/>
  <c r="R26" i="2"/>
  <c r="R24" i="2"/>
  <c r="R22" i="2"/>
  <c r="R20" i="2"/>
  <c r="R18" i="2"/>
  <c r="R16" i="2"/>
  <c r="R14" i="2"/>
  <c r="R12" i="2"/>
  <c r="R10" i="2"/>
  <c r="R8" i="2"/>
  <c r="R6" i="2"/>
  <c r="R4" i="2"/>
  <c r="R27" i="2"/>
  <c r="R25" i="2"/>
  <c r="R23" i="2"/>
  <c r="R21" i="2"/>
  <c r="R19" i="2"/>
  <c r="R17" i="2"/>
  <c r="R15" i="2"/>
  <c r="R13" i="2"/>
  <c r="R3" i="2"/>
  <c r="R9" i="2"/>
  <c r="R5" i="2"/>
  <c r="R7" i="2"/>
  <c r="R11" i="2"/>
  <c r="S27" i="2"/>
  <c r="S25" i="2"/>
  <c r="S23" i="2"/>
  <c r="S21" i="2"/>
  <c r="S19" i="2"/>
  <c r="S17" i="2"/>
  <c r="S15" i="2"/>
  <c r="S13" i="2"/>
  <c r="S11" i="2"/>
  <c r="S9" i="2"/>
  <c r="S7" i="2"/>
  <c r="S5" i="2"/>
  <c r="S3" i="2"/>
  <c r="S26" i="2"/>
  <c r="S24" i="2"/>
  <c r="S22" i="2"/>
  <c r="S16" i="2"/>
  <c r="S10" i="2"/>
  <c r="S6" i="2"/>
  <c r="S14" i="2"/>
  <c r="S18" i="2"/>
  <c r="S20" i="2"/>
  <c r="S12" i="2"/>
  <c r="S8" i="2"/>
  <c r="S4" i="2"/>
  <c r="U26" i="2"/>
  <c r="U24" i="2"/>
  <c r="U22" i="2"/>
  <c r="U20" i="2"/>
  <c r="U18" i="2"/>
  <c r="U16" i="2"/>
  <c r="U14" i="2"/>
  <c r="U12" i="2"/>
  <c r="U10" i="2"/>
  <c r="U8" i="2"/>
  <c r="U6" i="2"/>
  <c r="U4" i="2"/>
  <c r="U27" i="2"/>
  <c r="U25" i="2"/>
  <c r="U23" i="2"/>
  <c r="U21" i="2"/>
  <c r="U19" i="2"/>
  <c r="U9" i="2"/>
  <c r="U5" i="2"/>
  <c r="U13" i="2"/>
  <c r="U17" i="2"/>
  <c r="U15" i="2"/>
  <c r="U11" i="2"/>
  <c r="U7" i="2"/>
  <c r="U3" i="2"/>
  <c r="AE242" i="2"/>
  <c r="AE238" i="2"/>
  <c r="AE234" i="2"/>
  <c r="AE230" i="2"/>
  <c r="AE226" i="2"/>
  <c r="AE222" i="2"/>
  <c r="AE218" i="2"/>
  <c r="AE214" i="2"/>
  <c r="AF214" i="2" s="1"/>
  <c r="AB6" i="4" s="1"/>
  <c r="AE210" i="2"/>
  <c r="AE206" i="2"/>
  <c r="AE202" i="2"/>
  <c r="AE198" i="2"/>
  <c r="AE194" i="2"/>
  <c r="AE190" i="2"/>
  <c r="AE186" i="2"/>
  <c r="AE182" i="2"/>
  <c r="AE178" i="2"/>
  <c r="AE174" i="2"/>
  <c r="AE170" i="2"/>
  <c r="AE166" i="2"/>
  <c r="AE162" i="2"/>
  <c r="AE158" i="2"/>
  <c r="AE241" i="2"/>
  <c r="AE237" i="2"/>
  <c r="AE233" i="2"/>
  <c r="AE229" i="2"/>
  <c r="AE225" i="2"/>
  <c r="AE221" i="2"/>
  <c r="AE217" i="2"/>
  <c r="AE213" i="2"/>
  <c r="AE209" i="2"/>
  <c r="AE205" i="2"/>
  <c r="AE201" i="2"/>
  <c r="AE197" i="2"/>
  <c r="AE193" i="2"/>
  <c r="AE189" i="2"/>
  <c r="AE185" i="2"/>
  <c r="AE181" i="2"/>
  <c r="AE177" i="2"/>
  <c r="AE173" i="2"/>
  <c r="AE169" i="2"/>
  <c r="AE165" i="2"/>
  <c r="AE161" i="2"/>
  <c r="AE157" i="2"/>
  <c r="AE240" i="2"/>
  <c r="AE236" i="2"/>
  <c r="AE232" i="2"/>
  <c r="AE228" i="2"/>
  <c r="AE224" i="2"/>
  <c r="AE220" i="2"/>
  <c r="AE216" i="2"/>
  <c r="AE212" i="2"/>
  <c r="AE208" i="2"/>
  <c r="AE204" i="2"/>
  <c r="AE200" i="2"/>
  <c r="AE196" i="2"/>
  <c r="AE192" i="2"/>
  <c r="AE188" i="2"/>
  <c r="AE184" i="2"/>
  <c r="AE180" i="2"/>
  <c r="AE176" i="2"/>
  <c r="AE172" i="2"/>
  <c r="AE168" i="2"/>
  <c r="AE164" i="2"/>
  <c r="AE160" i="2"/>
  <c r="AE156" i="2"/>
  <c r="AE235" i="2"/>
  <c r="AE219" i="2"/>
  <c r="AE203" i="2"/>
  <c r="AE187" i="2"/>
  <c r="AE171" i="2"/>
  <c r="AE155" i="2"/>
  <c r="AE151" i="2"/>
  <c r="AE147" i="2"/>
  <c r="AE143" i="2"/>
  <c r="AE139" i="2"/>
  <c r="AE135" i="2"/>
  <c r="AE131" i="2"/>
  <c r="AE127" i="2"/>
  <c r="AE123" i="2"/>
  <c r="AE119" i="2"/>
  <c r="AE115" i="2"/>
  <c r="AE111" i="2"/>
  <c r="AE107" i="2"/>
  <c r="AE103" i="2"/>
  <c r="AE99" i="2"/>
  <c r="AE95" i="2"/>
  <c r="AE91" i="2"/>
  <c r="AE87" i="2"/>
  <c r="AE83" i="2"/>
  <c r="AE79" i="2"/>
  <c r="AE75" i="2"/>
  <c r="AE71" i="2"/>
  <c r="AE67" i="2"/>
  <c r="AE63" i="2"/>
  <c r="AE59" i="2"/>
  <c r="AE55" i="2"/>
  <c r="AE51" i="2"/>
  <c r="AE47" i="2"/>
  <c r="AE43" i="2"/>
  <c r="AE39" i="2"/>
  <c r="AE35" i="2"/>
  <c r="AE31" i="2"/>
  <c r="AE27" i="2"/>
  <c r="AE23" i="2"/>
  <c r="AE19" i="2"/>
  <c r="AE15" i="2"/>
  <c r="AE11" i="2"/>
  <c r="AE7" i="2"/>
  <c r="AE231" i="2"/>
  <c r="AE215" i="2"/>
  <c r="AE199" i="2"/>
  <c r="AE183" i="2"/>
  <c r="AE167" i="2"/>
  <c r="AE154" i="2"/>
  <c r="AE150" i="2"/>
  <c r="AE146" i="2"/>
  <c r="AE142" i="2"/>
  <c r="AE138" i="2"/>
  <c r="AE134" i="2"/>
  <c r="AE130" i="2"/>
  <c r="AE126" i="2"/>
  <c r="AE122" i="2"/>
  <c r="AE118" i="2"/>
  <c r="AE114" i="2"/>
  <c r="AE110" i="2"/>
  <c r="AE106" i="2"/>
  <c r="AE102" i="2"/>
  <c r="AE98" i="2"/>
  <c r="AE94" i="2"/>
  <c r="AE90" i="2"/>
  <c r="AE86" i="2"/>
  <c r="AE82" i="2"/>
  <c r="AE78" i="2"/>
  <c r="AE74" i="2"/>
  <c r="AE70" i="2"/>
  <c r="AE66" i="2"/>
  <c r="AE62" i="2"/>
  <c r="AE58" i="2"/>
  <c r="AE54" i="2"/>
  <c r="AE50" i="2"/>
  <c r="AE46" i="2"/>
  <c r="AE42" i="2"/>
  <c r="AE38" i="2"/>
  <c r="AE34" i="2"/>
  <c r="AE30" i="2"/>
  <c r="AE26" i="2"/>
  <c r="AE22" i="2"/>
  <c r="AE18" i="2"/>
  <c r="AE14" i="2"/>
  <c r="AE10" i="2"/>
  <c r="AE6" i="2"/>
  <c r="AE227" i="2"/>
  <c r="AE211" i="2"/>
  <c r="AE195" i="2"/>
  <c r="AE179" i="2"/>
  <c r="AE163" i="2"/>
  <c r="AE153" i="2"/>
  <c r="AE149" i="2"/>
  <c r="AE145" i="2"/>
  <c r="AE141" i="2"/>
  <c r="AE137" i="2"/>
  <c r="AE133" i="2"/>
  <c r="AE129" i="2"/>
  <c r="AE125" i="2"/>
  <c r="AE121" i="2"/>
  <c r="AE117" i="2"/>
  <c r="AE113" i="2"/>
  <c r="AE109" i="2"/>
  <c r="AE105" i="2"/>
  <c r="AE101" i="2"/>
  <c r="AE97" i="2"/>
  <c r="AE93" i="2"/>
  <c r="AE89" i="2"/>
  <c r="AE85" i="2"/>
  <c r="AE81" i="2"/>
  <c r="AE77" i="2"/>
  <c r="AE73" i="2"/>
  <c r="AE69" i="2"/>
  <c r="AE65" i="2"/>
  <c r="AE61" i="2"/>
  <c r="AE57" i="2"/>
  <c r="AE53" i="2"/>
  <c r="AE49" i="2"/>
  <c r="AE45" i="2"/>
  <c r="AE41" i="2"/>
  <c r="AE37" i="2"/>
  <c r="AE33" i="2"/>
  <c r="AE29" i="2"/>
  <c r="AE25" i="2"/>
  <c r="AE21" i="2"/>
  <c r="AE17" i="2"/>
  <c r="AE13" i="2"/>
  <c r="AE9" i="2"/>
  <c r="AE5" i="2"/>
  <c r="AE223" i="2"/>
  <c r="AE159" i="2"/>
  <c r="AE140" i="2"/>
  <c r="AE124" i="2"/>
  <c r="AE108" i="2"/>
  <c r="AE92" i="2"/>
  <c r="AE76" i="2"/>
  <c r="AE60" i="2"/>
  <c r="AE44" i="2"/>
  <c r="AE28" i="2"/>
  <c r="AE12" i="2"/>
  <c r="AE207" i="2"/>
  <c r="AE152" i="2"/>
  <c r="AE136" i="2"/>
  <c r="AE120" i="2"/>
  <c r="AE104" i="2"/>
  <c r="AE88" i="2"/>
  <c r="AE72" i="2"/>
  <c r="AE56" i="2"/>
  <c r="AE40" i="2"/>
  <c r="AE24" i="2"/>
  <c r="AE8" i="2"/>
  <c r="AE3" i="2"/>
  <c r="AE191" i="2"/>
  <c r="AE148" i="2"/>
  <c r="AE132" i="2"/>
  <c r="AE116" i="2"/>
  <c r="AE100" i="2"/>
  <c r="AE84" i="2"/>
  <c r="AE68" i="2"/>
  <c r="AE52" i="2"/>
  <c r="AE36" i="2"/>
  <c r="AE20" i="2"/>
  <c r="AE4" i="2"/>
  <c r="AE175" i="2"/>
  <c r="AE96" i="2"/>
  <c r="AE32" i="2"/>
  <c r="AE144" i="2"/>
  <c r="AE80" i="2"/>
  <c r="AE16" i="2"/>
  <c r="AE112" i="2"/>
  <c r="AE128" i="2"/>
  <c r="AE64" i="2"/>
  <c r="AE239" i="2"/>
  <c r="AE48" i="2"/>
  <c r="F4" i="1"/>
  <c r="E2" i="4"/>
  <c r="C18" i="2"/>
  <c r="D18" i="2"/>
  <c r="AF16" i="2" l="1"/>
  <c r="C8" i="4" s="1"/>
  <c r="AF177" i="2"/>
  <c r="W9" i="4" s="1"/>
  <c r="AF78" i="2"/>
  <c r="K6" i="4" s="1"/>
  <c r="AF126" i="2"/>
  <c r="Q6" i="4" s="1"/>
  <c r="AF229" i="2"/>
  <c r="AD5" i="4" s="1"/>
  <c r="AF242" i="2"/>
  <c r="AE10" i="4" s="1"/>
  <c r="AF201" i="2"/>
  <c r="Z9" i="4" s="1"/>
  <c r="AF239" i="2"/>
  <c r="AE7" i="4" s="1"/>
  <c r="AF117" i="2"/>
  <c r="P5" i="4" s="1"/>
  <c r="AF88" i="2"/>
  <c r="L8" i="4" s="1"/>
  <c r="AF81" i="2"/>
  <c r="K9" i="4" s="1"/>
  <c r="AF97" i="2"/>
  <c r="M9" i="4" s="1"/>
  <c r="AF118" i="2"/>
  <c r="P6" i="4" s="1"/>
  <c r="AF111" i="2"/>
  <c r="O7" i="4" s="1"/>
  <c r="AF168" i="2"/>
  <c r="V8" i="4" s="1"/>
  <c r="AF27" i="2"/>
  <c r="E3" i="4" s="1"/>
  <c r="AF203" i="2"/>
  <c r="AA3" i="4" s="1"/>
  <c r="AF224" i="2"/>
  <c r="AC8" i="4" s="1"/>
  <c r="AF234" i="2"/>
  <c r="AD10" i="4" s="1"/>
  <c r="AF236" i="2"/>
  <c r="AE4" i="4" s="1"/>
  <c r="AF84" i="2"/>
  <c r="L4" i="4" s="1"/>
  <c r="AF208" i="2"/>
  <c r="AA8" i="4" s="1"/>
  <c r="AF91" i="2"/>
  <c r="M3" i="4" s="1"/>
  <c r="AF90" i="2"/>
  <c r="L10" i="4" s="1"/>
  <c r="AF210" i="2"/>
  <c r="AA10" i="4" s="1"/>
  <c r="AF211" i="2"/>
  <c r="AB3" i="4" s="1"/>
  <c r="AF8" i="2"/>
  <c r="B8" i="4" s="1"/>
  <c r="AF51" i="2"/>
  <c r="H3" i="4" s="1"/>
  <c r="AF119" i="2"/>
  <c r="P7" i="4" s="1"/>
  <c r="AF225" i="2"/>
  <c r="AC9" i="4" s="1"/>
  <c r="AF241" i="2"/>
  <c r="AE9" i="4" s="1"/>
  <c r="AF17" i="2"/>
  <c r="C9" i="4" s="1"/>
  <c r="AF223" i="2"/>
  <c r="AC7" i="4" s="1"/>
  <c r="AF98" i="2"/>
  <c r="M10" i="4" s="1"/>
  <c r="AF205" i="2"/>
  <c r="AA5" i="4" s="1"/>
  <c r="AF108" i="2"/>
  <c r="O4" i="4" s="1"/>
  <c r="AF160" i="2"/>
  <c r="U8" i="4" s="1"/>
  <c r="AF233" i="2"/>
  <c r="AD9" i="4" s="1"/>
  <c r="AF120" i="2"/>
  <c r="P8" i="4" s="1"/>
  <c r="AF76" i="2"/>
  <c r="K4" i="4" s="1"/>
  <c r="AF86" i="2"/>
  <c r="L6" i="4" s="1"/>
  <c r="AF93" i="2"/>
  <c r="M5" i="4" s="1"/>
  <c r="AF83" i="2"/>
  <c r="L3" i="4" s="1"/>
  <c r="AF112" i="2"/>
  <c r="O8" i="4" s="1"/>
  <c r="AF154" i="2"/>
  <c r="T10" i="4" s="1"/>
  <c r="AF219" i="2"/>
  <c r="AC3" i="4" s="1"/>
  <c r="AF172" i="2"/>
  <c r="W4" i="4" s="1"/>
  <c r="AF87" i="2"/>
  <c r="L7" i="4" s="1"/>
  <c r="AF213" i="2"/>
  <c r="AB5" i="4" s="1"/>
  <c r="AF170" i="2"/>
  <c r="V10" i="4" s="1"/>
  <c r="AF217" i="2"/>
  <c r="AB9" i="4" s="1"/>
  <c r="AF231" i="2"/>
  <c r="AD7" i="4" s="1"/>
  <c r="AF153" i="2"/>
  <c r="T9" i="4" s="1"/>
  <c r="AF79" i="2"/>
  <c r="K7" i="4" s="1"/>
  <c r="AF175" i="2"/>
  <c r="W7" i="4" s="1"/>
  <c r="AF125" i="2"/>
  <c r="Q5" i="4" s="1"/>
  <c r="AF204" i="2"/>
  <c r="AA4" i="4" s="1"/>
  <c r="AF96" i="2"/>
  <c r="M8" i="4" s="1"/>
  <c r="AF221" i="2"/>
  <c r="AC5" i="4" s="1"/>
  <c r="AF237" i="2"/>
  <c r="AE5" i="4" s="1"/>
  <c r="AF155" i="2"/>
  <c r="U3" i="4" s="1"/>
  <c r="AF167" i="2"/>
  <c r="V7" i="4" s="1"/>
  <c r="AF104" i="2"/>
  <c r="N8" i="4" s="1"/>
  <c r="AF161" i="2"/>
  <c r="U9" i="4" s="1"/>
  <c r="AF162" i="2"/>
  <c r="U10" i="4" s="1"/>
  <c r="AF94" i="2"/>
  <c r="M6" i="4" s="1"/>
  <c r="AF165" i="2"/>
  <c r="V5" i="4" s="1"/>
  <c r="AF159" i="2"/>
  <c r="U7" i="4" s="1"/>
  <c r="AF151" i="2"/>
  <c r="T7" i="4" s="1"/>
  <c r="AF85" i="2"/>
  <c r="L5" i="4" s="1"/>
  <c r="AF102" i="2"/>
  <c r="N6" i="4" s="1"/>
  <c r="AF212" i="2"/>
  <c r="AB4" i="4" s="1"/>
  <c r="AF169" i="2"/>
  <c r="V9" i="4" s="1"/>
  <c r="AF52" i="2"/>
  <c r="H4" i="4" s="1"/>
  <c r="AF166" i="2"/>
  <c r="V6" i="4" s="1"/>
  <c r="AF216" i="2"/>
  <c r="AB8" i="4" s="1"/>
  <c r="AF80" i="2"/>
  <c r="K8" i="4" s="1"/>
  <c r="AF207" i="2"/>
  <c r="AA7" i="4" s="1"/>
  <c r="AF107" i="2"/>
  <c r="O3" i="4" s="1"/>
  <c r="AF206" i="2"/>
  <c r="AA6" i="4" s="1"/>
  <c r="AF238" i="2"/>
  <c r="AE6" i="4" s="1"/>
  <c r="AF123" i="2"/>
  <c r="Q3" i="4" s="1"/>
  <c r="AF174" i="2"/>
  <c r="W6" i="4" s="1"/>
  <c r="AF222" i="2"/>
  <c r="AC6" i="4" s="1"/>
  <c r="AF89" i="2"/>
  <c r="L9" i="4" s="1"/>
  <c r="AF121" i="2"/>
  <c r="P9" i="4" s="1"/>
  <c r="AF230" i="2"/>
  <c r="AD6" i="4" s="1"/>
  <c r="AF232" i="2"/>
  <c r="AD8" i="4" s="1"/>
  <c r="AF110" i="2"/>
  <c r="O6" i="4" s="1"/>
  <c r="AF209" i="2"/>
  <c r="AA9" i="4" s="1"/>
  <c r="AF157" i="2"/>
  <c r="U5" i="4" s="1"/>
  <c r="AF164" i="2"/>
  <c r="V4" i="4" s="1"/>
  <c r="AF100" i="2"/>
  <c r="N4" i="4" s="1"/>
  <c r="AF99" i="2"/>
  <c r="N3" i="4" s="1"/>
  <c r="AF228" i="2"/>
  <c r="AD4" i="4" s="1"/>
  <c r="AF158" i="2"/>
  <c r="U6" i="4" s="1"/>
  <c r="AF68" i="2"/>
  <c r="J4" i="4" s="1"/>
  <c r="AF24" i="2"/>
  <c r="D8" i="4" s="1"/>
  <c r="AF127" i="2"/>
  <c r="Q7" i="4" s="1"/>
  <c r="AF105" i="2"/>
  <c r="N9" i="4" s="1"/>
  <c r="AF109" i="2"/>
  <c r="O5" i="4" s="1"/>
  <c r="AF82" i="2"/>
  <c r="K10" i="4" s="1"/>
  <c r="AF36" i="2"/>
  <c r="F4" i="4" s="1"/>
  <c r="AF191" i="2"/>
  <c r="Y7" i="4" s="1"/>
  <c r="AF92" i="2"/>
  <c r="M4" i="4" s="1"/>
  <c r="AF163" i="2"/>
  <c r="V3" i="4" s="1"/>
  <c r="AF65" i="2"/>
  <c r="I9" i="4" s="1"/>
  <c r="AF129" i="2"/>
  <c r="Q9" i="4" s="1"/>
  <c r="AF145" i="2"/>
  <c r="S9" i="4" s="1"/>
  <c r="AF156" i="2"/>
  <c r="U4" i="4" s="1"/>
  <c r="AF220" i="2"/>
  <c r="AC4" i="4" s="1"/>
  <c r="AF10" i="2"/>
  <c r="B10" i="4" s="1"/>
  <c r="AF26" i="2"/>
  <c r="D10" i="4" s="1"/>
  <c r="AF58" i="2"/>
  <c r="H10" i="4" s="1"/>
  <c r="AF74" i="2"/>
  <c r="J10" i="4" s="1"/>
  <c r="AF122" i="2"/>
  <c r="P10" i="4" s="1"/>
  <c r="AF138" i="2"/>
  <c r="R10" i="4" s="1"/>
  <c r="AF215" i="2"/>
  <c r="AB7" i="4" s="1"/>
  <c r="AF95" i="2"/>
  <c r="M7" i="4" s="1"/>
  <c r="AF171" i="2"/>
  <c r="W3" i="4" s="1"/>
  <c r="AF235" i="2"/>
  <c r="AE3" i="4" s="1"/>
  <c r="AF192" i="2"/>
  <c r="Y8" i="4" s="1"/>
  <c r="AF240" i="2"/>
  <c r="AE8" i="4" s="1"/>
  <c r="AF173" i="2"/>
  <c r="W5" i="4" s="1"/>
  <c r="AF189" i="2"/>
  <c r="Y5" i="4" s="1"/>
  <c r="AF186" i="2"/>
  <c r="X10" i="4" s="1"/>
  <c r="AF20" i="2"/>
  <c r="D4" i="4" s="1"/>
  <c r="AF148" i="2"/>
  <c r="T4" i="4" s="1"/>
  <c r="AF72" i="2"/>
  <c r="J8" i="4" s="1"/>
  <c r="AF136" i="2"/>
  <c r="R8" i="4" s="1"/>
  <c r="AF60" i="2"/>
  <c r="I4" i="4" s="1"/>
  <c r="AF124" i="2"/>
  <c r="Q4" i="4" s="1"/>
  <c r="AF13" i="2"/>
  <c r="C5" i="4" s="1"/>
  <c r="AF29" i="2"/>
  <c r="E5" i="4" s="1"/>
  <c r="AF45" i="2"/>
  <c r="G5" i="4" s="1"/>
  <c r="AF61" i="2"/>
  <c r="I5" i="4" s="1"/>
  <c r="AF141" i="2"/>
  <c r="S5" i="4" s="1"/>
  <c r="AF6" i="2"/>
  <c r="B6" i="4" s="1"/>
  <c r="AF22" i="2"/>
  <c r="D6" i="4" s="1"/>
  <c r="AF38" i="2"/>
  <c r="F6" i="4" s="1"/>
  <c r="AF54" i="2"/>
  <c r="H6" i="4" s="1"/>
  <c r="AF70" i="2"/>
  <c r="J6" i="4" s="1"/>
  <c r="AF134" i="2"/>
  <c r="R6" i="4" s="1"/>
  <c r="AF150" i="2"/>
  <c r="T6" i="4" s="1"/>
  <c r="AF199" i="2"/>
  <c r="Z7" i="4" s="1"/>
  <c r="AF11" i="2"/>
  <c r="C3" i="4" s="1"/>
  <c r="AF43" i="2"/>
  <c r="G3" i="4" s="1"/>
  <c r="AF59" i="2"/>
  <c r="I3" i="4" s="1"/>
  <c r="AF75" i="2"/>
  <c r="K3" i="4" s="1"/>
  <c r="AF139" i="2"/>
  <c r="S3" i="4" s="1"/>
  <c r="AF188" i="2"/>
  <c r="Y4" i="4" s="1"/>
  <c r="AF185" i="2"/>
  <c r="X9" i="4" s="1"/>
  <c r="AF182" i="2"/>
  <c r="X6" i="4" s="1"/>
  <c r="AF198" i="2"/>
  <c r="Z6" i="4" s="1"/>
  <c r="AF48" i="2"/>
  <c r="G8" i="4" s="1"/>
  <c r="AF12" i="2"/>
  <c r="C4" i="4" s="1"/>
  <c r="AF140" i="2"/>
  <c r="S4" i="4" s="1"/>
  <c r="AF33" i="2"/>
  <c r="E9" i="4" s="1"/>
  <c r="AF49" i="2"/>
  <c r="G9" i="4" s="1"/>
  <c r="AF113" i="2"/>
  <c r="O9" i="4" s="1"/>
  <c r="AF179" i="2"/>
  <c r="X3" i="4" s="1"/>
  <c r="AF42" i="2"/>
  <c r="F10" i="4" s="1"/>
  <c r="AF106" i="2"/>
  <c r="N10" i="4" s="1"/>
  <c r="AF15" i="2"/>
  <c r="C7" i="4" s="1"/>
  <c r="AF31" i="2"/>
  <c r="E7" i="4" s="1"/>
  <c r="AF47" i="2"/>
  <c r="G7" i="4" s="1"/>
  <c r="AF63" i="2"/>
  <c r="I7" i="4" s="1"/>
  <c r="AF143" i="2"/>
  <c r="S7" i="4" s="1"/>
  <c r="AF218" i="2"/>
  <c r="AB10" i="4" s="1"/>
  <c r="G4" i="1"/>
  <c r="F2" i="4"/>
  <c r="AF64" i="2"/>
  <c r="I8" i="4" s="1"/>
  <c r="AF32" i="2"/>
  <c r="E8" i="4" s="1"/>
  <c r="AF116" i="2"/>
  <c r="P4" i="4" s="1"/>
  <c r="AF40" i="2"/>
  <c r="F8" i="4" s="1"/>
  <c r="AF28" i="2"/>
  <c r="E4" i="4" s="1"/>
  <c r="AF5" i="2"/>
  <c r="B5" i="4" s="1"/>
  <c r="AF21" i="2"/>
  <c r="D5" i="4" s="1"/>
  <c r="AF37" i="2"/>
  <c r="F5" i="4" s="1"/>
  <c r="AF53" i="2"/>
  <c r="H5" i="4" s="1"/>
  <c r="AF69" i="2"/>
  <c r="J5" i="4" s="1"/>
  <c r="AF133" i="2"/>
  <c r="R5" i="4" s="1"/>
  <c r="AF149" i="2"/>
  <c r="T5" i="4" s="1"/>
  <c r="AF195" i="2"/>
  <c r="Z3" i="4" s="1"/>
  <c r="AF14" i="2"/>
  <c r="C6" i="4" s="1"/>
  <c r="AF30" i="2"/>
  <c r="E6" i="4" s="1"/>
  <c r="AF46" i="2"/>
  <c r="G6" i="4" s="1"/>
  <c r="AF62" i="2"/>
  <c r="I6" i="4" s="1"/>
  <c r="AF142" i="2"/>
  <c r="S6" i="4" s="1"/>
  <c r="AF19" i="2"/>
  <c r="D3" i="4" s="1"/>
  <c r="AF35" i="2"/>
  <c r="F3" i="4" s="1"/>
  <c r="AF67" i="2"/>
  <c r="J3" i="4" s="1"/>
  <c r="AF115" i="2"/>
  <c r="P3" i="4" s="1"/>
  <c r="AF131" i="2"/>
  <c r="R3" i="4" s="1"/>
  <c r="AF147" i="2"/>
  <c r="T3" i="4" s="1"/>
  <c r="AF187" i="2"/>
  <c r="Y3" i="4" s="1"/>
  <c r="AF180" i="2"/>
  <c r="X4" i="4" s="1"/>
  <c r="AF196" i="2"/>
  <c r="Z4" i="4" s="1"/>
  <c r="AF193" i="2"/>
  <c r="Y9" i="4" s="1"/>
  <c r="AF190" i="2"/>
  <c r="Y6" i="4" s="1"/>
  <c r="AF128" i="2"/>
  <c r="Q8" i="4" s="1"/>
  <c r="AF144" i="2"/>
  <c r="S8" i="4" s="1"/>
  <c r="AF4" i="2"/>
  <c r="B4" i="4" s="1"/>
  <c r="AF132" i="2"/>
  <c r="R4" i="4" s="1"/>
  <c r="AF56" i="2"/>
  <c r="H8" i="4" s="1"/>
  <c r="AF44" i="2"/>
  <c r="G4" i="4" s="1"/>
  <c r="AF9" i="2"/>
  <c r="B9" i="4" s="1"/>
  <c r="AF25" i="2"/>
  <c r="D9" i="4" s="1"/>
  <c r="AF41" i="2"/>
  <c r="F9" i="4" s="1"/>
  <c r="AF57" i="2"/>
  <c r="H9" i="4" s="1"/>
  <c r="AF73" i="2"/>
  <c r="J9" i="4" s="1"/>
  <c r="AF137" i="2"/>
  <c r="R9" i="4" s="1"/>
  <c r="AF18" i="2"/>
  <c r="C10" i="4" s="1"/>
  <c r="AF34" i="2"/>
  <c r="E10" i="4" s="1"/>
  <c r="AF50" i="2"/>
  <c r="G10" i="4" s="1"/>
  <c r="AF66" i="2"/>
  <c r="I10" i="4" s="1"/>
  <c r="AF114" i="2"/>
  <c r="O10" i="4" s="1"/>
  <c r="AF130" i="2"/>
  <c r="Q10" i="4" s="1"/>
  <c r="AF146" i="2"/>
  <c r="S10" i="4" s="1"/>
  <c r="AF183" i="2"/>
  <c r="X7" i="4" s="1"/>
  <c r="AF7" i="2"/>
  <c r="B7" i="4" s="1"/>
  <c r="AF23" i="2"/>
  <c r="D7" i="4" s="1"/>
  <c r="AF39" i="2"/>
  <c r="F7" i="4" s="1"/>
  <c r="AF55" i="2"/>
  <c r="H7" i="4" s="1"/>
  <c r="AF71" i="2"/>
  <c r="J7" i="4" s="1"/>
  <c r="AF103" i="2"/>
  <c r="N7" i="4" s="1"/>
  <c r="AF135" i="2"/>
  <c r="R7" i="4" s="1"/>
  <c r="AF184" i="2"/>
  <c r="X8" i="4" s="1"/>
  <c r="AF200" i="2"/>
  <c r="Z8" i="4" s="1"/>
  <c r="AF181" i="2"/>
  <c r="X5" i="4" s="1"/>
  <c r="AF197" i="2"/>
  <c r="Z5" i="4" s="1"/>
  <c r="AF178" i="2"/>
  <c r="W10" i="4" s="1"/>
  <c r="AF194" i="2"/>
  <c r="Y10" i="4" s="1"/>
  <c r="AF101" i="2"/>
  <c r="N5" i="4" s="1"/>
  <c r="AF77" i="2"/>
  <c r="K5" i="4" s="1"/>
  <c r="AF226" i="2"/>
  <c r="AC10" i="4" s="1"/>
  <c r="AF202" i="2"/>
  <c r="Z10" i="4" s="1"/>
  <c r="AF176" i="2"/>
  <c r="W8" i="4" s="1"/>
  <c r="AF152" i="2"/>
  <c r="T8" i="4" s="1"/>
  <c r="J94" i="2"/>
  <c r="J95" i="2"/>
  <c r="J74" i="2"/>
  <c r="J24" i="2"/>
  <c r="J51" i="2"/>
  <c r="J56" i="2"/>
  <c r="J31" i="2"/>
  <c r="J61" i="2"/>
  <c r="J88" i="2"/>
  <c r="J55" i="2"/>
  <c r="J75" i="2"/>
  <c r="J38" i="2"/>
  <c r="J29" i="2"/>
  <c r="J45" i="2"/>
  <c r="J6" i="2"/>
  <c r="J12" i="2"/>
  <c r="J66" i="2"/>
  <c r="J72" i="2"/>
  <c r="J8" i="2"/>
  <c r="J16" i="2"/>
  <c r="J91" i="2"/>
  <c r="J7" i="2"/>
  <c r="J77" i="2"/>
  <c r="J13" i="2"/>
  <c r="J34" i="2"/>
  <c r="J97" i="2"/>
  <c r="J40" i="2"/>
  <c r="J18" i="2"/>
  <c r="J87" i="2"/>
  <c r="J43" i="2"/>
  <c r="J27" i="2"/>
  <c r="J98" i="2"/>
  <c r="J62" i="2"/>
  <c r="J30" i="2"/>
  <c r="J93" i="2"/>
  <c r="J73" i="2"/>
  <c r="J57" i="2"/>
  <c r="J41" i="2"/>
  <c r="J25" i="2"/>
  <c r="J9" i="2"/>
  <c r="J47" i="2"/>
  <c r="J86" i="2"/>
  <c r="J58" i="2"/>
  <c r="J26" i="2"/>
  <c r="J85" i="2"/>
  <c r="J84" i="2"/>
  <c r="J68" i="2"/>
  <c r="J52" i="2"/>
  <c r="J36" i="2"/>
  <c r="J20" i="2"/>
  <c r="J4" i="2"/>
  <c r="J71" i="2"/>
  <c r="J3" i="2"/>
  <c r="J83" i="2"/>
  <c r="J67" i="2"/>
  <c r="J39" i="2"/>
  <c r="J23" i="2"/>
  <c r="J90" i="2"/>
  <c r="J54" i="2"/>
  <c r="J22" i="2"/>
  <c r="J89" i="2"/>
  <c r="J69" i="2"/>
  <c r="J53" i="2"/>
  <c r="J37" i="2"/>
  <c r="J21" i="2"/>
  <c r="J5" i="2"/>
  <c r="J19" i="2"/>
  <c r="J78" i="2"/>
  <c r="J50" i="2"/>
  <c r="J96" i="2"/>
  <c r="J80" i="2"/>
  <c r="J64" i="2"/>
  <c r="J48" i="2"/>
  <c r="J32" i="2"/>
  <c r="J79" i="2"/>
  <c r="J59" i="2"/>
  <c r="J35" i="2"/>
  <c r="J15" i="2"/>
  <c r="J82" i="2"/>
  <c r="J46" i="2"/>
  <c r="J14" i="2"/>
  <c r="J81" i="2"/>
  <c r="J65" i="2"/>
  <c r="J49" i="2"/>
  <c r="J33" i="2"/>
  <c r="J17" i="2"/>
  <c r="J63" i="2"/>
  <c r="J11" i="2"/>
  <c r="J70" i="2"/>
  <c r="J42" i="2"/>
  <c r="J10" i="2"/>
  <c r="J92" i="2"/>
  <c r="J76" i="2"/>
  <c r="J60" i="2"/>
  <c r="J44" i="2"/>
  <c r="J28" i="2"/>
  <c r="AF3" i="2"/>
  <c r="B3" i="4" s="1"/>
  <c r="B13" i="4" l="1"/>
  <c r="H4" i="1"/>
  <c r="G2" i="4"/>
  <c r="I4" i="1" l="1"/>
  <c r="H2" i="4"/>
  <c r="J4" i="1" l="1"/>
  <c r="I2" i="4"/>
  <c r="K4" i="1" l="1"/>
  <c r="J2" i="4"/>
  <c r="L4" i="1" l="1"/>
  <c r="K2" i="4"/>
  <c r="M4" i="1" l="1"/>
  <c r="L2" i="4"/>
  <c r="N4" i="1" l="1"/>
  <c r="M2" i="4"/>
  <c r="O4" i="1" l="1"/>
  <c r="N2" i="4"/>
  <c r="P4" i="1" l="1"/>
  <c r="O2" i="4"/>
  <c r="Q4" i="1" l="1"/>
  <c r="P2" i="4"/>
  <c r="R4" i="1" l="1"/>
  <c r="Q2" i="4"/>
  <c r="S4" i="1" l="1"/>
  <c r="R2" i="4"/>
  <c r="T4" i="1" l="1"/>
  <c r="S2" i="4"/>
  <c r="U4" i="1" l="1"/>
  <c r="T2" i="4"/>
  <c r="V4" i="1" l="1"/>
  <c r="U2" i="4"/>
  <c r="K94" i="2" l="1"/>
  <c r="K24" i="2"/>
  <c r="K29" i="2"/>
  <c r="K25" i="2"/>
  <c r="K16" i="2"/>
  <c r="K7" i="2"/>
  <c r="K74" i="2"/>
  <c r="K87" i="2"/>
  <c r="K84" i="2"/>
  <c r="K53" i="2"/>
  <c r="K64" i="2"/>
  <c r="K33" i="2"/>
  <c r="K83" i="2"/>
  <c r="K51" i="2"/>
  <c r="K69" i="2"/>
  <c r="K39" i="2"/>
  <c r="K67" i="2"/>
  <c r="K40" i="2"/>
  <c r="K28" i="2"/>
  <c r="K34" i="2"/>
  <c r="K79" i="2"/>
  <c r="K90" i="2"/>
  <c r="K47" i="2"/>
  <c r="K18" i="2"/>
  <c r="K31" i="2"/>
  <c r="K37" i="2"/>
  <c r="K43" i="2"/>
  <c r="W4" i="1"/>
  <c r="V2" i="4"/>
  <c r="K56" i="2" l="1"/>
  <c r="K35" i="2"/>
  <c r="K41" i="2"/>
  <c r="K48" i="2"/>
  <c r="K32" i="2"/>
  <c r="K26" i="2"/>
  <c r="K93" i="2"/>
  <c r="K10" i="2"/>
  <c r="K38" i="2"/>
  <c r="K85" i="2"/>
  <c r="K71" i="2"/>
  <c r="K17" i="2"/>
  <c r="K86" i="2"/>
  <c r="K65" i="2"/>
  <c r="K9" i="2"/>
  <c r="K92" i="2"/>
  <c r="K8" i="2"/>
  <c r="K59" i="2"/>
  <c r="K11" i="2"/>
  <c r="K77" i="2"/>
  <c r="K63" i="2"/>
  <c r="K82" i="2"/>
  <c r="K27" i="2"/>
  <c r="K19" i="2"/>
  <c r="K98" i="2"/>
  <c r="K23" i="2"/>
  <c r="K13" i="2"/>
  <c r="K49" i="2"/>
  <c r="K97" i="2"/>
  <c r="K22" i="2"/>
  <c r="K88" i="2"/>
  <c r="K89" i="2"/>
  <c r="K57" i="2"/>
  <c r="K68" i="2"/>
  <c r="K78" i="2"/>
  <c r="K73" i="2"/>
  <c r="K54" i="2"/>
  <c r="K5" i="2"/>
  <c r="K12" i="2"/>
  <c r="K44" i="2"/>
  <c r="K91" i="2"/>
  <c r="K4" i="2"/>
  <c r="K45" i="2"/>
  <c r="K66" i="2"/>
  <c r="K6" i="2"/>
  <c r="K50" i="2"/>
  <c r="K96" i="2"/>
  <c r="K20" i="2"/>
  <c r="K55" i="2"/>
  <c r="K62" i="2"/>
  <c r="K42" i="2"/>
  <c r="K46" i="2"/>
  <c r="K52" i="2"/>
  <c r="K72" i="2"/>
  <c r="K30" i="2"/>
  <c r="K15" i="2"/>
  <c r="K70" i="2"/>
  <c r="K36" i="2"/>
  <c r="K61" i="2"/>
  <c r="K95" i="2"/>
  <c r="K81" i="2"/>
  <c r="K21" i="2"/>
  <c r="K60" i="2"/>
  <c r="K58" i="2"/>
  <c r="K76" i="2"/>
  <c r="K3" i="2"/>
  <c r="K14" i="2"/>
  <c r="K80" i="2"/>
  <c r="K75" i="2"/>
  <c r="X4" i="1"/>
  <c r="W2" i="4"/>
  <c r="Y4" i="1" l="1"/>
  <c r="X2" i="4"/>
  <c r="Z4" i="1" l="1"/>
  <c r="Y2" i="4"/>
  <c r="AA4" i="1" l="1"/>
  <c r="Z2" i="4"/>
  <c r="AB4" i="1" l="1"/>
  <c r="AA2" i="4"/>
  <c r="AC4" i="1" l="1"/>
  <c r="AB2" i="4"/>
  <c r="AD4" i="1" l="1"/>
  <c r="AC2" i="4"/>
  <c r="AE4" i="1" l="1"/>
  <c r="AD2" i="4"/>
  <c r="AF4" i="1" l="1"/>
  <c r="AE2" i="4"/>
  <c r="AG4" i="1" l="1"/>
  <c r="AF2" i="4"/>
  <c r="AH4" i="1" l="1"/>
  <c r="AG2" i="4"/>
  <c r="AI4" i="1" l="1"/>
  <c r="AH2" i="4"/>
  <c r="AJ4" i="1" l="1"/>
  <c r="AI2" i="4"/>
  <c r="AK4" i="1" l="1"/>
  <c r="AJ2" i="4"/>
  <c r="AL4" i="1" l="1"/>
  <c r="AK2" i="4"/>
  <c r="AM4" i="1" l="1"/>
  <c r="AL2" i="4"/>
  <c r="AN4" i="1" l="1"/>
  <c r="AM2" i="4"/>
  <c r="AO4" i="1" l="1"/>
  <c r="AN2" i="4"/>
  <c r="AP4" i="1" l="1"/>
  <c r="AO2" i="4"/>
  <c r="AQ4" i="1" l="1"/>
  <c r="AP2" i="4"/>
  <c r="AR4" i="1" l="1"/>
  <c r="AQ2" i="4"/>
  <c r="AS4" i="1" l="1"/>
  <c r="AR2" i="4"/>
  <c r="AT4" i="1" l="1"/>
  <c r="AS2" i="4"/>
  <c r="AU4" i="1" l="1"/>
  <c r="AT2" i="4"/>
  <c r="AV4" i="1" l="1"/>
  <c r="AU2" i="4"/>
  <c r="AW4" i="1" l="1"/>
  <c r="AV2" i="4"/>
  <c r="AX4" i="1" l="1"/>
  <c r="AW2" i="4"/>
  <c r="AY4" i="1" l="1"/>
  <c r="AX2" i="4"/>
  <c r="AZ4" i="1" l="1"/>
  <c r="AY2" i="4"/>
  <c r="BA4" i="1" l="1"/>
  <c r="AZ2" i="4"/>
  <c r="BB4" i="1" l="1"/>
  <c r="BA2" i="4"/>
  <c r="BC4" i="1" l="1"/>
  <c r="BB2" i="4"/>
  <c r="BD4" i="1" l="1"/>
  <c r="BC2" i="4"/>
  <c r="BE4" i="1" l="1"/>
  <c r="BD2" i="4"/>
  <c r="BF4" i="1" l="1"/>
  <c r="BE2" i="4"/>
  <c r="BG4" i="1" l="1"/>
  <c r="BF2" i="4"/>
  <c r="BH4" i="1" l="1"/>
  <c r="BG2" i="4"/>
  <c r="BI4" i="1" l="1"/>
  <c r="BH2" i="4"/>
  <c r="BJ4" i="1" l="1"/>
  <c r="BI2" i="4"/>
  <c r="BK4" i="1" l="1"/>
  <c r="BJ2" i="4"/>
  <c r="BL4" i="1" l="1"/>
  <c r="BK2" i="4"/>
  <c r="BM4" i="1" l="1"/>
  <c r="BM2" i="4" s="1"/>
  <c r="BL2" i="4"/>
</calcChain>
</file>

<file path=xl/sharedStrings.xml><?xml version="1.0" encoding="utf-8"?>
<sst xmlns="http://schemas.openxmlformats.org/spreadsheetml/2006/main" count="509" uniqueCount="137">
  <si>
    <t>NLP</t>
  </si>
  <si>
    <t>Vision</t>
  </si>
  <si>
    <t>CSA</t>
  </si>
  <si>
    <t>Professional</t>
  </si>
  <si>
    <t>Functional</t>
  </si>
  <si>
    <t>Security</t>
  </si>
  <si>
    <t>Maths</t>
  </si>
  <si>
    <t>VISION</t>
  </si>
  <si>
    <t>MODELS</t>
  </si>
  <si>
    <t>DATABASES</t>
  </si>
  <si>
    <t>C</t>
  </si>
  <si>
    <t>MATHS</t>
  </si>
  <si>
    <t>SECURITY</t>
  </si>
  <si>
    <t>PROFESS</t>
  </si>
  <si>
    <t>FUNCTIONAL</t>
  </si>
  <si>
    <t>Modules</t>
  </si>
  <si>
    <t>Weighting</t>
  </si>
  <si>
    <t>Time</t>
  </si>
  <si>
    <t>Slots</t>
  </si>
  <si>
    <t>Total Slots</t>
  </si>
  <si>
    <t>Sum</t>
  </si>
  <si>
    <t>Total Time</t>
  </si>
  <si>
    <t>Topics</t>
  </si>
  <si>
    <t>N-Grams &amp; POS taggers</t>
  </si>
  <si>
    <t>Words &amp; Morphology</t>
  </si>
  <si>
    <t>Syntactic Parsing</t>
  </si>
  <si>
    <t>Shallow Semantics</t>
  </si>
  <si>
    <t>Semantics</t>
  </si>
  <si>
    <t>Discourse &amp; Text</t>
  </si>
  <si>
    <t>Deep Learning &amp; word Embeddings</t>
  </si>
  <si>
    <t>Sentiment Analysis</t>
  </si>
  <si>
    <t>Beyond Question Answering</t>
  </si>
  <si>
    <t>Module</t>
  </si>
  <si>
    <t>Human Vision</t>
  </si>
  <si>
    <t>Edge Detection</t>
  </si>
  <si>
    <t>Colour</t>
  </si>
  <si>
    <t>Noise Filtering</t>
  </si>
  <si>
    <t>Hough Transorm</t>
  </si>
  <si>
    <t>ROC Analysis</t>
  </si>
  <si>
    <t>Face Recognition</t>
  </si>
  <si>
    <t>3D Imaging</t>
  </si>
  <si>
    <t>Advanced Edge Detection</t>
  </si>
  <si>
    <t>Motion</t>
  </si>
  <si>
    <t>SIFT</t>
  </si>
  <si>
    <t>Object Recognition</t>
  </si>
  <si>
    <t>Model Based Object Recognition</t>
  </si>
  <si>
    <t>Von Neumann Architecture</t>
  </si>
  <si>
    <t>Computer Arithmetic</t>
  </si>
  <si>
    <t>Floating Point</t>
  </si>
  <si>
    <t>Digital Logic</t>
  </si>
  <si>
    <t>MIPS Microarchitecture</t>
  </si>
  <si>
    <t>CPU Control</t>
  </si>
  <si>
    <t>IO and Peripherals</t>
  </si>
  <si>
    <t>Improving Performance - Cache</t>
  </si>
  <si>
    <t>Improving Performance - Pipelining</t>
  </si>
  <si>
    <t>Superscalar</t>
  </si>
  <si>
    <t>Parallel Architectures</t>
  </si>
  <si>
    <t>Algebraic Data Types</t>
  </si>
  <si>
    <t>Imperative Ocaml</t>
  </si>
  <si>
    <t>Modules and Functors</t>
  </si>
  <si>
    <t>Monads</t>
  </si>
  <si>
    <t>Cryptography</t>
  </si>
  <si>
    <t>MACs and Hashes</t>
  </si>
  <si>
    <t>Access Control in Linux</t>
  </si>
  <si>
    <t>The Internet and Sockets</t>
  </si>
  <si>
    <t>Attacks and Goals</t>
  </si>
  <si>
    <t>The TLS and Tor Protocols</t>
  </si>
  <si>
    <t>Automated Protocol Verification</t>
  </si>
  <si>
    <t>An Overview of Web Security</t>
  </si>
  <si>
    <t>Web Security</t>
  </si>
  <si>
    <t>Reverse Engineering</t>
  </si>
  <si>
    <t>Buffer Overflow Attacks</t>
  </si>
  <si>
    <t>Common Attacks and Defenses</t>
  </si>
  <si>
    <t>Security and Usability</t>
  </si>
  <si>
    <t>Databases</t>
  </si>
  <si>
    <t>An Introduction to design and use of Database systems</t>
  </si>
  <si>
    <t>Backgroud, alternatives and justification of DBMS</t>
  </si>
  <si>
    <t>Relational Databases</t>
  </si>
  <si>
    <t>Relational Model</t>
  </si>
  <si>
    <t>Introduction to SQL</t>
  </si>
  <si>
    <t>Introduction to Transactions and Concurrency</t>
  </si>
  <si>
    <t>Database Design - ER diagrams and mapping to DB</t>
  </si>
  <si>
    <t>Java &amp; SQL - using a DB through JDBC</t>
  </si>
  <si>
    <t>Linear equations - Gaussian elimination</t>
  </si>
  <si>
    <t>Analytic geometry in the plane</t>
  </si>
  <si>
    <t>Vectors</t>
  </si>
  <si>
    <t>Matrices and Matrix Algebra</t>
  </si>
  <si>
    <t>Sets and Cardinality</t>
  </si>
  <si>
    <t>Relations on Sets</t>
  </si>
  <si>
    <t>Functions</t>
  </si>
  <si>
    <t>Inductive Definitions of Sets</t>
  </si>
  <si>
    <t>Probability</t>
  </si>
  <si>
    <t>Probability - Discrete Random Variables</t>
  </si>
  <si>
    <t>Models</t>
  </si>
  <si>
    <t>Regular Languages and Automata</t>
  </si>
  <si>
    <t>Context Free Languages</t>
  </si>
  <si>
    <t>Complexity</t>
  </si>
  <si>
    <t>Turing Machines</t>
  </si>
  <si>
    <t>NP</t>
  </si>
  <si>
    <t>Decidability and Computability</t>
  </si>
  <si>
    <t>Lambda Calculus</t>
  </si>
  <si>
    <t>English Law &amp; Computer Misuse Act</t>
  </si>
  <si>
    <t>GDPR &amp; Freedom of Information</t>
  </si>
  <si>
    <t>Contracts &amp; Liability</t>
  </si>
  <si>
    <t>Intellectual Property</t>
  </si>
  <si>
    <t>The Internet</t>
  </si>
  <si>
    <t>Human Resource Management</t>
  </si>
  <si>
    <t>Ethics</t>
  </si>
  <si>
    <t>slot length</t>
  </si>
  <si>
    <t>slots</t>
  </si>
  <si>
    <t>Day length</t>
  </si>
  <si>
    <t>Introduction to C programming</t>
  </si>
  <si>
    <t>Basic Computer Architecture</t>
  </si>
  <si>
    <t>Data types in C, arrays, strings</t>
  </si>
  <si>
    <t>Pointers</t>
  </si>
  <si>
    <t>Structures, Unions, Trees</t>
  </si>
  <si>
    <t>Loops, Function Calls</t>
  </si>
  <si>
    <t>Class</t>
  </si>
  <si>
    <t>Constructors</t>
  </si>
  <si>
    <t>Inheritance</t>
  </si>
  <si>
    <t>Operator overloading</t>
  </si>
  <si>
    <t>Virtual functions</t>
  </si>
  <si>
    <t>Polymorphism</t>
  </si>
  <si>
    <t>Templates</t>
  </si>
  <si>
    <t>Exception handling</t>
  </si>
  <si>
    <t>index</t>
  </si>
  <si>
    <t>Index</t>
  </si>
  <si>
    <t>ref</t>
  </si>
  <si>
    <t>column</t>
  </si>
  <si>
    <t>row</t>
  </si>
  <si>
    <t>auto_index</t>
  </si>
  <si>
    <t>valid</t>
  </si>
  <si>
    <t>timetable_count</t>
  </si>
  <si>
    <t>VLOOKUP(CONCAT(O$2,RANDBETWEEN(1,VLOOKUP(O$2,Modules,5,FALSE))),Data,1,FALSE)</t>
  </si>
  <si>
    <t>=if([@ref]&lt;Max(Table3[Slots]),([@ref],MAX(Table3[Slots])),[@ref])</t>
  </si>
  <si>
    <t>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</si>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</sst>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horizontal="center"/>
    </xf>
    <xf numFmtId="0" fontId="2" fillId="0" borderId="0" xfId="0" applyFont="1"/>
    <xf numFmtId="0" fontId="0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091F8-605B-074D-9AA4-2640F7A01903}" name="Table1" displayName="Table1" ref="H2:K98" totalsRowShown="0" headerRowDxfId="16">
  <autoFilter ref="H2:K98" xr:uid="{B5DAF9D3-55E2-7C4C-B23D-4A6DB4F421C8}"/>
  <tableColumns count="4">
    <tableColumn id="1" xr3:uid="{4BC274B6-E442-CC45-B134-A5A4F650E49A}" name="Module"/>
    <tableColumn id="2" xr3:uid="{6B5DB242-4BFA-6D48-8218-0C989AD81105}" name="Topics"/>
    <tableColumn id="3" xr3:uid="{C551F7C5-19D1-D640-9CF9-B0E4128BE3D1}" name="Modules" dataDxfId="15">
      <calculatedColumnFormula>COUNTIF(Table4[],Table1[[#This Row],[Topics]])</calculatedColumnFormula>
    </tableColumn>
    <tableColumn id="4" xr3:uid="{A2B0FE4D-69E0-0F47-8F53-98EA90CCAC65}" name="timetable_count" dataDxfId="14">
      <calculatedColumnFormula>COUNTIF(Timetable,Table1[[#This Row],[Topics]])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4C2D8-6277-BD49-AF3C-CAC4ACD285D5}" name="Table4" displayName="Table4" ref="N2:X27" totalsRowShown="0" headerRowDxfId="23">
  <autoFilter ref="N2:X27" xr:uid="{CB124A7E-98CA-5949-9479-74F6A158B358}"/>
  <tableColumns count="11">
    <tableColumn id="1" xr3:uid="{0172544B-3CEC-5E49-AE1B-00E2D63362F8}" name="index"/>
    <tableColumn id="2" xr3:uid="{16F7D319-AD6C-734A-8105-50F23629C9A3}" name="NLP" dataDxfId="13">
      <calculatedColumnFormula>IF($N3&lt;=VLOOKUP(O$2,Modules,4,FALSE),IF(ISERROR(VLOOKUP(_xlfn.CONCAT(O$2,$N3),Data,3,FALSE)),VLOOKUP(_xlfn.CONCAT(O$2,RANDBETWEEN(1,VLOOKUP(O$2,Modules,5,FALSE))),Data,3,FALSE),VLOOKUP(_xlfn.CONCAT(O$2,$N3),Data,3,FALSE)),"")</calculatedColumnFormula>
    </tableColumn>
    <tableColumn id="3" xr3:uid="{9A787098-C302-B94A-B10A-F1D7E647F631}" name="Vision" dataDxfId="12">
      <calculatedColumnFormula>IF($N3&lt;=VLOOKUP(P$2,Modules,4,FALSE),IF(ISERROR(VLOOKUP(_xlfn.CONCAT(P$2,$N3),Data,3,FALSE)),VLOOKUP(_xlfn.CONCAT(P$2,RANDBETWEEN(1,VLOOKUP(P$2,Modules,5,FALSE))),Data,3,FALSE),VLOOKUP(_xlfn.CONCAT(P$2,$N3),Data,3,FALSE)),"")</calculatedColumnFormula>
    </tableColumn>
    <tableColumn id="4" xr3:uid="{46F60D13-54AE-9C4D-9094-7DB97817C03F}" name="Models" dataDxfId="11">
      <calculatedColumnFormula>IF($N3&lt;=VLOOKUP(Q$2,Modules,4,FALSE),IF(ISERROR(VLOOKUP(_xlfn.CONCAT(Q$2,$N3),Data,3,FALSE)),VLOOKUP(_xlfn.CONCAT(Q$2,RANDBETWEEN(1,VLOOKUP(Q$2,Modules,5,FALSE))),Data,3,FALSE),VLOOKUP(_xlfn.CONCAT(Q$2,$N3),Data,3,FALSE)),"")</calculatedColumnFormula>
    </tableColumn>
    <tableColumn id="5" xr3:uid="{37A5B193-E722-1641-B3F5-B0253878008C}" name="Databases" dataDxfId="10">
      <calculatedColumnFormula>IF($N3&lt;=VLOOKUP(R$2,Modules,4,FALSE),IF(ISERROR(VLOOKUP(_xlfn.CONCAT(R$2,$N3),Data,3,FALSE)),VLOOKUP(_xlfn.CONCAT(R$2,RANDBETWEEN(1,VLOOKUP(R$2,Modules,5,FALSE))),Data,3,FALSE),VLOOKUP(_xlfn.CONCAT(R$2,$N3),Data,3,FALSE)),"")</calculatedColumnFormula>
    </tableColumn>
    <tableColumn id="6" xr3:uid="{D222989F-4771-FD4E-B18C-C5E604C90D6B}" name="CSA" dataDxfId="9">
      <calculatedColumnFormula>IF($N3&lt;=VLOOKUP(S$2,Modules,4,FALSE),IF(ISERROR(VLOOKUP(_xlfn.CONCAT(S$2,$N3),Data,3,FALSE)),VLOOKUP(_xlfn.CONCAT(S$2,RANDBETWEEN(1,VLOOKUP(S$2,Modules,5,FALSE))),Data,3,FALSE),VLOOKUP(_xlfn.CONCAT(S$2,$N3),Data,3,FALSE)),"")</calculatedColumnFormula>
    </tableColumn>
    <tableColumn id="7" xr3:uid="{F46891C3-AEBC-4C40-A247-B5721703F425}" name="C" dataDxfId="8">
      <calculatedColumnFormula>IF($N3&lt;=VLOOKUP(T$2,Modules,4,FALSE),IF(ISERROR(VLOOKUP(_xlfn.CONCAT(T$2,$N3),Data,3,FALSE)),VLOOKUP(_xlfn.CONCAT(T$2,RANDBETWEEN(1,VLOOKUP(T$2,Modules,5,FALSE))),Data,3,FALSE),VLOOKUP(_xlfn.CONCAT(T$2,$N3),Data,3,FALSE)),"")</calculatedColumnFormula>
    </tableColumn>
    <tableColumn id="8" xr3:uid="{94103E1F-C8B0-254A-B1B1-1F91E6379D24}" name="Maths" dataDxfId="7">
      <calculatedColumnFormula>IF($N3&lt;=VLOOKUP(U$2,Modules,4,FALSE),IF(ISERROR(VLOOKUP(_xlfn.CONCAT(U$2,$N3),Data,3,FALSE)),VLOOKUP(_xlfn.CONCAT(U$2,RANDBETWEEN(1,VLOOKUP(U$2,Modules,5,FALSE))),Data,3,FALSE),VLOOKUP(_xlfn.CONCAT(U$2,$N3),Data,3,FALSE)),"")</calculatedColumnFormula>
    </tableColumn>
    <tableColumn id="9" xr3:uid="{0B4C18E5-00B6-BA4C-98A1-2FBA6F80B1DD}" name="Security" dataDxfId="6">
      <calculatedColumnFormula>IF($N3&lt;=VLOOKUP(V$2,Modules,4,FALSE),IF(ISERROR(VLOOKUP(_xlfn.CONCAT(V$2,$N3),Data,3,FALSE)),VLOOKUP(_xlfn.CONCAT(V$2,RANDBETWEEN(1,VLOOKUP(V$2,Modules,5,FALSE))),Data,3,FALSE),VLOOKUP(_xlfn.CONCAT(V$2,$N3),Data,3,FALSE)),"")</calculatedColumnFormula>
    </tableColumn>
    <tableColumn id="10" xr3:uid="{702B5FAA-DB1B-F24B-936E-5DE207F3B223}" name="Professional" dataDxfId="5">
      <calculatedColumnFormula>IF($N3&lt;=VLOOKUP(W$2,Modules,4,FALSE),IF(ISERROR(VLOOKUP(_xlfn.CONCAT(W$2,$N3),Data,3,FALSE)),VLOOKUP(_xlfn.CONCAT(W$2,RANDBETWEEN(1,VLOOKUP(W$2,Modules,5,FALSE))),Data,3,FALSE),VLOOKUP(_xlfn.CONCAT(W$2,$N3),Data,3,FALSE)),"")</calculatedColumnFormula>
    </tableColumn>
    <tableColumn id="11" xr3:uid="{93CEA905-EB53-144F-A531-2B166219C57C}" name="Functional" dataDxfId="4">
      <calculatedColumnFormula>IF($N3&lt;=VLOOKUP(X$2,Modules,4,FALSE),IF(ISERROR(VLOOKUP(_xlfn.CONCAT(X$2,$N3),Data,3,FALSE)),VLOOKUP(_xlfn.CONCAT(X$2,RANDBETWEEN(1,VLOOKUP(X$2,Modules,5,FALSE))),Data,3,FALSE),VLOOKUP(_xlfn.CONCAT(X$2,$N3),Data,3,FALSE)),"")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8BD5DD-3A56-314B-BB55-68504C06F175}" name="Table3" displayName="Table3" ref="A2:E12" totalsRowShown="0">
  <autoFilter ref="A2:E12" xr:uid="{4F98E790-B346-6241-8F72-55F4E1F2DC8E}"/>
  <tableColumns count="5">
    <tableColumn id="1" xr3:uid="{57E0ED26-038D-F84B-B2DC-54664EA10881}" name="Modules"/>
    <tableColumn id="2" xr3:uid="{4885F668-0688-3E48-9054-7D9B1F62D37F}" name="Weighting"/>
    <tableColumn id="3" xr3:uid="{AB69F26C-099F-A94F-B994-8A6869964405}" name="Time"/>
    <tableColumn id="4" xr3:uid="{260F42A7-9EC1-7747-916C-EADDEF394CEB}" name="Slots"/>
    <tableColumn id="5" xr3:uid="{56B5CA53-A3FC-354E-B768-6330ABAB51A8}" name="Topics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7F8916-7CBE-EE4F-BB5B-81E967A82EA3}" name="Table5" displayName="Table5" ref="AA2:AF242" totalsRowShown="0">
  <autoFilter ref="AA2:AF242" xr:uid="{BA1FEAE9-E6F5-DC48-B09F-CF0FC30F9CAF}"/>
  <sortState xmlns:xlrd2="http://schemas.microsoft.com/office/spreadsheetml/2017/richdata2" ref="AA3:AF245">
    <sortCondition ref="AC2:AC245"/>
  </sortState>
  <tableColumns count="6">
    <tableColumn id="1" xr3:uid="{7EE745F0-6176-B241-97DE-73E2B8AF29A0}" name="Index">
      <calculatedColumnFormula>RAND()</calculatedColumnFormula>
    </tableColumn>
    <tableColumn id="5" xr3:uid="{493A98C0-F2E8-8348-94A7-86268ABAFF74}" name="auto_index" dataDxfId="21">
      <calculatedColumnFormula>ROW()-2</calculatedColumnFormula>
    </tableColumn>
    <tableColumn id="2" xr3:uid="{5CBCF591-523D-A24B-9118-A2F1E3659AE3}" name="ref" dataDxfId="20">
      <calculatedColumnFormula>OFFSET($AC$3,0,0)</calculatedColumnFormula>
    </tableColumn>
    <tableColumn id="3" xr3:uid="{508EBA2F-FF07-6148-A6C0-6FC50A235A16}" name="column" dataDxfId="17">
      <calculatedColumnFormula>IF(MOD(Table5[[#This Row],[ref]],MAX(Table3[Slots]))=0,QUOTIENT(Table5[[#This Row],[ref]],MAX(Table3[Slots])),QUOTIENT(Table5[[#This Row],[ref]],MAX(Table3[Slots]))+1)</calculatedColumnFormula>
    </tableColumn>
    <tableColumn id="4" xr3:uid="{3F2EF450-1132-BB43-9798-86A66526823E}" name="row" dataDxfId="19">
      <calculatedColumnFormula>IF(MOD($AC3,MAX(Table3[Slots]))&lt;&gt;0,MOD($AC3,MAX(Table3[Slots])),MAX(Table3[Slots]))</calculatedColumnFormula>
    </tableColumn>
    <tableColumn id="6" xr3:uid="{5436DE68-C6F5-F846-A68B-098A87ADD7A0}" name="valid" dataDxfId="18">
      <calculatedColumnFormula>IF(INDEX(gen_topics,Table5[[#This Row],[row]],Table5[[#This Row],[column]])="",0,1)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D5EE38-FA7A-534A-9E2A-A7EEF52AD568}" name="static" displayName="static" ref="N37:X62" totalsRowShown="0">
  <autoFilter ref="N37:X62" xr:uid="{C189B7D4-0037-2047-B5CA-38AC77F3F224}"/>
  <tableColumns count="11">
    <tableColumn id="1" xr3:uid="{30F5BF75-4156-C94C-9DE3-540886A7C9F3}" name="index"/>
    <tableColumn id="2" xr3:uid="{21ECEEB7-E3B0-0D4E-BABC-189E12FE0DED}" name="NLP"/>
    <tableColumn id="3" xr3:uid="{D1907064-6F83-834F-A7C8-A47C10979B96}" name="Vision"/>
    <tableColumn id="4" xr3:uid="{72D61655-2E4A-B043-AB2E-2506447E275E}" name="Models"/>
    <tableColumn id="5" xr3:uid="{D3D38E67-52FC-D94D-B2C5-2F8CBBD8D13B}" name="Databases"/>
    <tableColumn id="6" xr3:uid="{6E679BD9-6568-7840-80F7-0DB981C47E8C}" name="CSA"/>
    <tableColumn id="7" xr3:uid="{80983BA5-AD9C-694E-9F0C-70385C2F8C73}" name="C"/>
    <tableColumn id="8" xr3:uid="{5333A509-C399-2848-BDBE-CFDD91FF5792}" name="Maths"/>
    <tableColumn id="9" xr3:uid="{EEFB790F-07F7-4549-AED0-63C3B7D13D2A}" name="Security"/>
    <tableColumn id="10" xr3:uid="{CA7855E5-9290-2E4B-BC36-204ADCAB9C22}" name="Professional"/>
    <tableColumn id="11" xr3:uid="{7A206357-41DF-8845-A051-5087B2E65DB2}" name="Functio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12"/>
  <sheetViews>
    <sheetView zoomScale="117" workbookViewId="0">
      <selection activeCell="B4" sqref="B4"/>
    </sheetView>
  </sheetViews>
  <sheetFormatPr baseColWidth="10" defaultColWidth="8.83203125" defaultRowHeight="15" x14ac:dyDescent="0.2"/>
  <cols>
    <col min="1" max="1" width="19.33203125" bestFit="1" customWidth="1"/>
    <col min="2" max="46" width="11.33203125" customWidth="1"/>
    <col min="47" max="69" width="10.6640625" bestFit="1" customWidth="1"/>
  </cols>
  <sheetData>
    <row r="1" spans="1:69" x14ac:dyDescent="0.2">
      <c r="A1" t="s">
        <v>110</v>
      </c>
      <c r="B1">
        <v>8</v>
      </c>
    </row>
    <row r="2" spans="1:69" x14ac:dyDescent="0.2">
      <c r="A2" t="s">
        <v>109</v>
      </c>
      <c r="B2">
        <f>COUNTA(A5:A104)</f>
        <v>8</v>
      </c>
    </row>
    <row r="3" spans="1:69" x14ac:dyDescent="0.2">
      <c r="A3" t="s">
        <v>108</v>
      </c>
      <c r="B3">
        <f>B1/B2</f>
        <v>1</v>
      </c>
    </row>
    <row r="4" spans="1:69" s="2" customFormat="1" x14ac:dyDescent="0.2">
      <c r="B4" s="1">
        <v>43560</v>
      </c>
      <c r="C4" s="1">
        <f>B4+1</f>
        <v>43561</v>
      </c>
      <c r="D4" s="1">
        <f t="shared" ref="D4:BM4" si="0">C4+1</f>
        <v>43562</v>
      </c>
      <c r="E4" s="1">
        <f t="shared" si="0"/>
        <v>43563</v>
      </c>
      <c r="F4" s="1">
        <f t="shared" si="0"/>
        <v>43564</v>
      </c>
      <c r="G4" s="1">
        <f t="shared" si="0"/>
        <v>43565</v>
      </c>
      <c r="H4" s="1">
        <f t="shared" si="0"/>
        <v>43566</v>
      </c>
      <c r="I4" s="1">
        <f t="shared" si="0"/>
        <v>43567</v>
      </c>
      <c r="J4" s="1">
        <f t="shared" si="0"/>
        <v>43568</v>
      </c>
      <c r="K4" s="1">
        <f t="shared" si="0"/>
        <v>43569</v>
      </c>
      <c r="L4" s="1">
        <f t="shared" si="0"/>
        <v>43570</v>
      </c>
      <c r="M4" s="1">
        <f t="shared" si="0"/>
        <v>43571</v>
      </c>
      <c r="N4" s="1">
        <f t="shared" si="0"/>
        <v>43572</v>
      </c>
      <c r="O4" s="1">
        <f t="shared" si="0"/>
        <v>43573</v>
      </c>
      <c r="P4" s="1">
        <f t="shared" si="0"/>
        <v>43574</v>
      </c>
      <c r="Q4" s="1">
        <f t="shared" si="0"/>
        <v>43575</v>
      </c>
      <c r="R4" s="1">
        <f t="shared" si="0"/>
        <v>43576</v>
      </c>
      <c r="S4" s="1">
        <f t="shared" si="0"/>
        <v>43577</v>
      </c>
      <c r="T4" s="1">
        <f t="shared" si="0"/>
        <v>43578</v>
      </c>
      <c r="U4" s="1">
        <f t="shared" si="0"/>
        <v>43579</v>
      </c>
      <c r="V4" s="1">
        <f t="shared" si="0"/>
        <v>43580</v>
      </c>
      <c r="W4" s="1">
        <f t="shared" si="0"/>
        <v>43581</v>
      </c>
      <c r="X4" s="1">
        <f t="shared" si="0"/>
        <v>43582</v>
      </c>
      <c r="Y4" s="1">
        <f t="shared" si="0"/>
        <v>43583</v>
      </c>
      <c r="Z4" s="1">
        <f t="shared" si="0"/>
        <v>43584</v>
      </c>
      <c r="AA4" s="1">
        <f t="shared" si="0"/>
        <v>43585</v>
      </c>
      <c r="AB4" s="1">
        <f t="shared" si="0"/>
        <v>43586</v>
      </c>
      <c r="AC4" s="1">
        <f t="shared" si="0"/>
        <v>43587</v>
      </c>
      <c r="AD4" s="1">
        <f t="shared" si="0"/>
        <v>43588</v>
      </c>
      <c r="AE4" s="1">
        <f t="shared" si="0"/>
        <v>43589</v>
      </c>
      <c r="AF4" s="1">
        <f t="shared" si="0"/>
        <v>43590</v>
      </c>
      <c r="AG4" s="1">
        <f t="shared" si="0"/>
        <v>43591</v>
      </c>
      <c r="AH4" s="1">
        <f t="shared" si="0"/>
        <v>43592</v>
      </c>
      <c r="AI4" s="1">
        <f t="shared" si="0"/>
        <v>43593</v>
      </c>
      <c r="AJ4" s="1">
        <f t="shared" si="0"/>
        <v>43594</v>
      </c>
      <c r="AK4" s="1">
        <f t="shared" si="0"/>
        <v>43595</v>
      </c>
      <c r="AL4" s="1">
        <f t="shared" si="0"/>
        <v>43596</v>
      </c>
      <c r="AM4" s="1">
        <f t="shared" si="0"/>
        <v>43597</v>
      </c>
      <c r="AN4" s="1">
        <f t="shared" si="0"/>
        <v>43598</v>
      </c>
      <c r="AO4" s="1">
        <f t="shared" si="0"/>
        <v>43599</v>
      </c>
      <c r="AP4" s="1">
        <f t="shared" si="0"/>
        <v>43600</v>
      </c>
      <c r="AQ4" s="1">
        <f t="shared" si="0"/>
        <v>43601</v>
      </c>
      <c r="AR4" s="1">
        <f t="shared" si="0"/>
        <v>43602</v>
      </c>
      <c r="AS4" s="1">
        <f t="shared" si="0"/>
        <v>43603</v>
      </c>
      <c r="AT4" s="1">
        <f t="shared" si="0"/>
        <v>43604</v>
      </c>
      <c r="AU4" s="1">
        <f t="shared" si="0"/>
        <v>43605</v>
      </c>
      <c r="AV4" s="1">
        <f t="shared" si="0"/>
        <v>43606</v>
      </c>
      <c r="AW4" s="1">
        <f t="shared" si="0"/>
        <v>43607</v>
      </c>
      <c r="AX4" s="1">
        <f t="shared" si="0"/>
        <v>43608</v>
      </c>
      <c r="AY4" s="1">
        <f t="shared" si="0"/>
        <v>43609</v>
      </c>
      <c r="AZ4" s="1">
        <f t="shared" si="0"/>
        <v>43610</v>
      </c>
      <c r="BA4" s="1">
        <f t="shared" si="0"/>
        <v>43611</v>
      </c>
      <c r="BB4" s="1">
        <f t="shared" si="0"/>
        <v>43612</v>
      </c>
      <c r="BC4" s="1">
        <f t="shared" si="0"/>
        <v>43613</v>
      </c>
      <c r="BD4" s="1">
        <f t="shared" si="0"/>
        <v>43614</v>
      </c>
      <c r="BE4" s="1">
        <f t="shared" si="0"/>
        <v>43615</v>
      </c>
      <c r="BF4" s="1">
        <f t="shared" si="0"/>
        <v>43616</v>
      </c>
      <c r="BG4" s="1">
        <f t="shared" si="0"/>
        <v>43617</v>
      </c>
      <c r="BH4" s="1">
        <f t="shared" si="0"/>
        <v>43618</v>
      </c>
      <c r="BI4" s="1">
        <f t="shared" si="0"/>
        <v>43619</v>
      </c>
      <c r="BJ4" s="1">
        <f t="shared" si="0"/>
        <v>43620</v>
      </c>
      <c r="BK4" s="1">
        <f t="shared" si="0"/>
        <v>43621</v>
      </c>
      <c r="BL4" s="1">
        <f t="shared" si="0"/>
        <v>43622</v>
      </c>
      <c r="BM4" s="1">
        <f t="shared" si="0"/>
        <v>43623</v>
      </c>
      <c r="BN4" s="1"/>
      <c r="BO4" s="1"/>
      <c r="BP4" s="1"/>
      <c r="BQ4" s="1"/>
    </row>
    <row r="5" spans="1:69" x14ac:dyDescent="0.2">
      <c r="A5">
        <v>1</v>
      </c>
      <c r="D5" s="9">
        <f t="shared" ref="B5:AH9" si="1">$B$3</f>
        <v>1</v>
      </c>
      <c r="E5" s="9">
        <f t="shared" si="1"/>
        <v>1</v>
      </c>
      <c r="F5" s="9">
        <f t="shared" si="1"/>
        <v>1</v>
      </c>
      <c r="G5" s="9">
        <f t="shared" si="1"/>
        <v>1</v>
      </c>
      <c r="H5" s="9">
        <f t="shared" si="1"/>
        <v>1</v>
      </c>
      <c r="I5" s="9">
        <f t="shared" si="1"/>
        <v>1</v>
      </c>
      <c r="J5" s="9">
        <f t="shared" si="1"/>
        <v>1</v>
      </c>
      <c r="K5" s="9">
        <f t="shared" si="1"/>
        <v>1</v>
      </c>
      <c r="L5" s="9">
        <f t="shared" si="1"/>
        <v>1</v>
      </c>
      <c r="M5" s="9">
        <f t="shared" si="1"/>
        <v>1</v>
      </c>
      <c r="N5" s="9">
        <f t="shared" si="1"/>
        <v>1</v>
      </c>
      <c r="O5" s="9">
        <f t="shared" si="1"/>
        <v>1</v>
      </c>
      <c r="P5" s="9">
        <f t="shared" si="1"/>
        <v>1</v>
      </c>
      <c r="Q5" s="9">
        <f t="shared" si="1"/>
        <v>1</v>
      </c>
      <c r="R5" s="9">
        <f t="shared" si="1"/>
        <v>1</v>
      </c>
      <c r="S5" s="9">
        <f t="shared" si="1"/>
        <v>1</v>
      </c>
      <c r="T5" s="9">
        <f t="shared" si="1"/>
        <v>1</v>
      </c>
      <c r="U5" s="9">
        <f t="shared" si="1"/>
        <v>1</v>
      </c>
      <c r="V5" s="9">
        <f t="shared" si="1"/>
        <v>1</v>
      </c>
      <c r="W5" s="9">
        <f t="shared" si="1"/>
        <v>1</v>
      </c>
      <c r="X5" s="9">
        <f t="shared" si="1"/>
        <v>1</v>
      </c>
      <c r="Y5" s="9">
        <f t="shared" si="1"/>
        <v>1</v>
      </c>
      <c r="Z5" s="9">
        <f t="shared" si="1"/>
        <v>1</v>
      </c>
      <c r="AA5" s="9">
        <f t="shared" si="1"/>
        <v>1</v>
      </c>
      <c r="AB5" s="9">
        <f t="shared" si="1"/>
        <v>1</v>
      </c>
      <c r="AC5" s="9">
        <f t="shared" si="1"/>
        <v>1</v>
      </c>
      <c r="AD5" s="9">
        <f t="shared" si="1"/>
        <v>1</v>
      </c>
      <c r="AE5" s="9">
        <f t="shared" si="1"/>
        <v>1</v>
      </c>
      <c r="AF5" s="9">
        <f t="shared" si="1"/>
        <v>1</v>
      </c>
      <c r="AG5" s="9">
        <f t="shared" si="1"/>
        <v>1</v>
      </c>
      <c r="AH5" s="9">
        <f t="shared" si="1"/>
        <v>1</v>
      </c>
      <c r="AK5" s="3" t="s">
        <v>0</v>
      </c>
      <c r="AW5" s="3" t="s">
        <v>10</v>
      </c>
      <c r="AX5" s="3" t="s">
        <v>11</v>
      </c>
      <c r="BM5" s="3" t="s">
        <v>14</v>
      </c>
    </row>
    <row r="6" spans="1:69" x14ac:dyDescent="0.2">
      <c r="A6">
        <v>2</v>
      </c>
      <c r="D6" s="9">
        <f t="shared" si="1"/>
        <v>1</v>
      </c>
      <c r="E6" s="9">
        <f t="shared" si="1"/>
        <v>1</v>
      </c>
      <c r="F6" s="9">
        <f t="shared" si="1"/>
        <v>1</v>
      </c>
      <c r="G6" s="9">
        <f t="shared" si="1"/>
        <v>1</v>
      </c>
      <c r="H6" s="9">
        <f t="shared" si="1"/>
        <v>1</v>
      </c>
      <c r="I6" s="9">
        <f t="shared" si="1"/>
        <v>1</v>
      </c>
      <c r="J6" s="9">
        <f t="shared" si="1"/>
        <v>1</v>
      </c>
      <c r="K6" s="9">
        <f t="shared" si="1"/>
        <v>1</v>
      </c>
      <c r="L6" s="9">
        <f t="shared" si="1"/>
        <v>1</v>
      </c>
      <c r="M6" s="9">
        <f t="shared" si="1"/>
        <v>1</v>
      </c>
      <c r="N6" s="9">
        <f t="shared" si="1"/>
        <v>1</v>
      </c>
      <c r="O6" s="9">
        <f t="shared" si="1"/>
        <v>1</v>
      </c>
      <c r="P6" s="9">
        <f t="shared" si="1"/>
        <v>1</v>
      </c>
      <c r="Q6" s="9">
        <f t="shared" si="1"/>
        <v>1</v>
      </c>
      <c r="R6" s="9">
        <f t="shared" si="1"/>
        <v>1</v>
      </c>
      <c r="S6" s="9">
        <f t="shared" si="1"/>
        <v>1</v>
      </c>
      <c r="T6" s="9">
        <f t="shared" si="1"/>
        <v>1</v>
      </c>
      <c r="U6" s="9">
        <f t="shared" si="1"/>
        <v>1</v>
      </c>
      <c r="V6" s="9">
        <f t="shared" si="1"/>
        <v>1</v>
      </c>
      <c r="W6" s="9">
        <f t="shared" si="1"/>
        <v>1</v>
      </c>
      <c r="X6" s="9">
        <f t="shared" si="1"/>
        <v>1</v>
      </c>
      <c r="Y6" s="9">
        <f t="shared" si="1"/>
        <v>1</v>
      </c>
      <c r="Z6" s="9">
        <f t="shared" si="1"/>
        <v>1</v>
      </c>
      <c r="AA6" s="9">
        <f t="shared" si="1"/>
        <v>1</v>
      </c>
      <c r="AB6" s="9">
        <f t="shared" si="1"/>
        <v>1</v>
      </c>
      <c r="AC6" s="9">
        <f t="shared" si="1"/>
        <v>1</v>
      </c>
      <c r="AD6" s="9">
        <f t="shared" si="1"/>
        <v>1</v>
      </c>
      <c r="AE6" s="9">
        <f t="shared" si="1"/>
        <v>1</v>
      </c>
      <c r="AF6" s="9">
        <f t="shared" si="1"/>
        <v>1</v>
      </c>
      <c r="AG6" s="9">
        <f t="shared" si="1"/>
        <v>1</v>
      </c>
      <c r="AH6" s="9">
        <f t="shared" si="1"/>
        <v>1</v>
      </c>
      <c r="AL6" s="3" t="s">
        <v>7</v>
      </c>
      <c r="AN6" s="3" t="s">
        <v>8</v>
      </c>
      <c r="AQ6" s="3" t="s">
        <v>9</v>
      </c>
      <c r="AR6" s="3" t="s">
        <v>2</v>
      </c>
      <c r="AY6" s="3" t="s">
        <v>12</v>
      </c>
      <c r="BI6" s="3" t="s">
        <v>13</v>
      </c>
    </row>
    <row r="7" spans="1:69" x14ac:dyDescent="0.2">
      <c r="A7">
        <v>3</v>
      </c>
      <c r="D7" s="9">
        <f t="shared" si="1"/>
        <v>1</v>
      </c>
      <c r="E7" s="9">
        <f t="shared" si="1"/>
        <v>1</v>
      </c>
      <c r="F7" s="9">
        <f t="shared" si="1"/>
        <v>1</v>
      </c>
      <c r="G7" s="9">
        <f t="shared" si="1"/>
        <v>1</v>
      </c>
      <c r="H7" s="9">
        <f t="shared" si="1"/>
        <v>1</v>
      </c>
      <c r="I7" s="9">
        <f t="shared" si="1"/>
        <v>1</v>
      </c>
      <c r="J7" s="9">
        <f t="shared" si="1"/>
        <v>1</v>
      </c>
      <c r="K7" s="9">
        <f t="shared" si="1"/>
        <v>1</v>
      </c>
      <c r="L7" s="9">
        <f t="shared" si="1"/>
        <v>1</v>
      </c>
      <c r="M7" s="9">
        <f t="shared" si="1"/>
        <v>1</v>
      </c>
      <c r="N7" s="9">
        <f t="shared" si="1"/>
        <v>1</v>
      </c>
      <c r="O7" s="9">
        <f t="shared" si="1"/>
        <v>1</v>
      </c>
      <c r="P7" s="9">
        <f t="shared" si="1"/>
        <v>1</v>
      </c>
      <c r="Q7" s="9">
        <f t="shared" si="1"/>
        <v>1</v>
      </c>
      <c r="R7" s="9">
        <f t="shared" si="1"/>
        <v>1</v>
      </c>
      <c r="S7" s="9">
        <f t="shared" si="1"/>
        <v>1</v>
      </c>
      <c r="T7" s="9">
        <f t="shared" si="1"/>
        <v>1</v>
      </c>
      <c r="U7" s="9">
        <f t="shared" si="1"/>
        <v>1</v>
      </c>
      <c r="V7" s="9">
        <f t="shared" si="1"/>
        <v>1</v>
      </c>
      <c r="W7" s="9">
        <f t="shared" si="1"/>
        <v>1</v>
      </c>
      <c r="X7" s="9">
        <f t="shared" si="1"/>
        <v>1</v>
      </c>
      <c r="Y7" s="9">
        <f t="shared" si="1"/>
        <v>1</v>
      </c>
      <c r="Z7" s="9">
        <f t="shared" si="1"/>
        <v>1</v>
      </c>
      <c r="AA7" s="9">
        <f t="shared" si="1"/>
        <v>1</v>
      </c>
      <c r="AB7" s="9">
        <f t="shared" si="1"/>
        <v>1</v>
      </c>
      <c r="AC7" s="9">
        <f t="shared" si="1"/>
        <v>1</v>
      </c>
      <c r="AD7" s="9">
        <f t="shared" si="1"/>
        <v>1</v>
      </c>
      <c r="AE7" s="9">
        <f t="shared" si="1"/>
        <v>1</v>
      </c>
      <c r="AF7" s="9">
        <f t="shared" si="1"/>
        <v>1</v>
      </c>
      <c r="AG7" s="9">
        <f t="shared" si="1"/>
        <v>1</v>
      </c>
      <c r="AH7" s="9">
        <f t="shared" si="1"/>
        <v>1</v>
      </c>
      <c r="AL7" s="3"/>
      <c r="AN7" s="3"/>
      <c r="AQ7" s="3"/>
      <c r="AR7" s="3"/>
      <c r="AY7" s="3"/>
      <c r="BI7" s="3"/>
    </row>
    <row r="8" spans="1:69" x14ac:dyDescent="0.2">
      <c r="A8">
        <v>4</v>
      </c>
      <c r="D8" s="9">
        <f t="shared" si="1"/>
        <v>1</v>
      </c>
      <c r="E8" s="9">
        <f t="shared" si="1"/>
        <v>1</v>
      </c>
      <c r="F8" s="9">
        <f t="shared" si="1"/>
        <v>1</v>
      </c>
      <c r="G8" s="9">
        <f t="shared" si="1"/>
        <v>1</v>
      </c>
      <c r="H8" s="9">
        <f t="shared" si="1"/>
        <v>1</v>
      </c>
      <c r="I8" s="9">
        <f t="shared" si="1"/>
        <v>1</v>
      </c>
      <c r="J8" s="9">
        <f t="shared" si="1"/>
        <v>1</v>
      </c>
      <c r="K8" s="9">
        <f t="shared" si="1"/>
        <v>1</v>
      </c>
      <c r="L8" s="9">
        <f t="shared" si="1"/>
        <v>1</v>
      </c>
      <c r="M8" s="9">
        <f t="shared" si="1"/>
        <v>1</v>
      </c>
      <c r="N8" s="9">
        <f t="shared" si="1"/>
        <v>1</v>
      </c>
      <c r="O8" s="9">
        <f t="shared" si="1"/>
        <v>1</v>
      </c>
      <c r="P8" s="9">
        <f t="shared" si="1"/>
        <v>1</v>
      </c>
      <c r="Q8" s="9">
        <f t="shared" si="1"/>
        <v>1</v>
      </c>
      <c r="R8" s="9">
        <f t="shared" si="1"/>
        <v>1</v>
      </c>
      <c r="S8" s="9">
        <f t="shared" si="1"/>
        <v>1</v>
      </c>
      <c r="T8" s="9">
        <f t="shared" si="1"/>
        <v>1</v>
      </c>
      <c r="U8" s="9">
        <f t="shared" si="1"/>
        <v>1</v>
      </c>
      <c r="V8" s="9">
        <f t="shared" si="1"/>
        <v>1</v>
      </c>
      <c r="W8" s="9">
        <f t="shared" si="1"/>
        <v>1</v>
      </c>
      <c r="X8" s="9">
        <f t="shared" si="1"/>
        <v>1</v>
      </c>
      <c r="Y8" s="9">
        <f t="shared" si="1"/>
        <v>1</v>
      </c>
      <c r="Z8" s="9">
        <f t="shared" si="1"/>
        <v>1</v>
      </c>
      <c r="AA8" s="9">
        <f t="shared" si="1"/>
        <v>1</v>
      </c>
      <c r="AB8" s="9">
        <f t="shared" si="1"/>
        <v>1</v>
      </c>
      <c r="AC8" s="9">
        <f t="shared" si="1"/>
        <v>1</v>
      </c>
      <c r="AD8" s="9">
        <f t="shared" si="1"/>
        <v>1</v>
      </c>
      <c r="AE8" s="9">
        <f t="shared" si="1"/>
        <v>1</v>
      </c>
      <c r="AF8" s="9">
        <f t="shared" si="1"/>
        <v>1</v>
      </c>
      <c r="AG8" s="9">
        <f t="shared" si="1"/>
        <v>1</v>
      </c>
      <c r="AH8" s="9">
        <f t="shared" si="1"/>
        <v>1</v>
      </c>
      <c r="AL8" s="3"/>
      <c r="AN8" s="3"/>
      <c r="AQ8" s="3"/>
      <c r="AR8" s="3"/>
      <c r="AY8" s="3"/>
      <c r="BI8" s="3"/>
    </row>
    <row r="9" spans="1:69" x14ac:dyDescent="0.2">
      <c r="A9">
        <v>5</v>
      </c>
      <c r="D9" s="9">
        <f t="shared" si="1"/>
        <v>1</v>
      </c>
      <c r="E9" s="9">
        <f t="shared" si="1"/>
        <v>1</v>
      </c>
      <c r="F9" s="9">
        <f t="shared" si="1"/>
        <v>1</v>
      </c>
      <c r="G9" s="9">
        <f t="shared" si="1"/>
        <v>1</v>
      </c>
      <c r="H9" s="9">
        <f t="shared" si="1"/>
        <v>1</v>
      </c>
      <c r="I9" s="9">
        <f t="shared" si="1"/>
        <v>1</v>
      </c>
      <c r="J9" s="9">
        <f t="shared" si="1"/>
        <v>1</v>
      </c>
      <c r="K9" s="9">
        <f t="shared" si="1"/>
        <v>1</v>
      </c>
      <c r="L9" s="9">
        <f t="shared" si="1"/>
        <v>1</v>
      </c>
      <c r="M9" s="9">
        <f t="shared" si="1"/>
        <v>1</v>
      </c>
      <c r="N9" s="9">
        <f t="shared" ref="N9:AF9" si="2">$B$3</f>
        <v>1</v>
      </c>
      <c r="O9" s="9">
        <f t="shared" si="2"/>
        <v>1</v>
      </c>
      <c r="P9" s="9">
        <f t="shared" si="2"/>
        <v>1</v>
      </c>
      <c r="Q9" s="9">
        <f t="shared" si="2"/>
        <v>1</v>
      </c>
      <c r="R9" s="9">
        <f t="shared" si="2"/>
        <v>1</v>
      </c>
      <c r="S9" s="9">
        <f t="shared" si="2"/>
        <v>1</v>
      </c>
      <c r="T9" s="9">
        <f t="shared" si="2"/>
        <v>1</v>
      </c>
      <c r="U9" s="9">
        <f t="shared" si="2"/>
        <v>1</v>
      </c>
      <c r="V9" s="9">
        <f t="shared" si="2"/>
        <v>1</v>
      </c>
      <c r="W9" s="9">
        <f t="shared" si="2"/>
        <v>1</v>
      </c>
      <c r="X9" s="9">
        <f t="shared" si="2"/>
        <v>1</v>
      </c>
      <c r="Y9" s="9">
        <f t="shared" si="2"/>
        <v>1</v>
      </c>
      <c r="Z9" s="9">
        <f t="shared" si="2"/>
        <v>1</v>
      </c>
      <c r="AA9" s="9">
        <f t="shared" si="2"/>
        <v>1</v>
      </c>
      <c r="AB9" s="9">
        <f t="shared" si="2"/>
        <v>1</v>
      </c>
      <c r="AC9" s="9">
        <f t="shared" si="2"/>
        <v>1</v>
      </c>
      <c r="AD9" s="9">
        <f t="shared" si="2"/>
        <v>1</v>
      </c>
      <c r="AE9" s="9">
        <f t="shared" si="2"/>
        <v>1</v>
      </c>
      <c r="AF9" s="9">
        <f t="shared" si="2"/>
        <v>1</v>
      </c>
      <c r="AG9" s="9">
        <f t="shared" si="1"/>
        <v>1</v>
      </c>
      <c r="AH9" s="9">
        <f t="shared" si="1"/>
        <v>1</v>
      </c>
      <c r="AL9" s="3"/>
      <c r="AN9" s="3"/>
      <c r="AQ9" s="3"/>
      <c r="AR9" s="3"/>
      <c r="AY9" s="3"/>
      <c r="BI9" s="3"/>
    </row>
    <row r="10" spans="1:69" x14ac:dyDescent="0.2">
      <c r="A10">
        <v>6</v>
      </c>
      <c r="D10" s="9">
        <f t="shared" ref="B10:AH12" si="3">$B$3</f>
        <v>1</v>
      </c>
      <c r="E10" s="9">
        <f t="shared" si="3"/>
        <v>1</v>
      </c>
      <c r="F10" s="9">
        <f t="shared" si="3"/>
        <v>1</v>
      </c>
      <c r="G10" s="9">
        <f t="shared" si="3"/>
        <v>1</v>
      </c>
      <c r="H10" s="9">
        <f t="shared" si="3"/>
        <v>1</v>
      </c>
      <c r="I10" s="9">
        <f t="shared" si="3"/>
        <v>1</v>
      </c>
      <c r="J10" s="9">
        <f t="shared" si="3"/>
        <v>1</v>
      </c>
      <c r="K10" s="9">
        <f t="shared" si="3"/>
        <v>1</v>
      </c>
      <c r="L10" s="9">
        <f t="shared" si="3"/>
        <v>1</v>
      </c>
      <c r="M10" s="9">
        <f t="shared" si="3"/>
        <v>1</v>
      </c>
      <c r="N10" s="9">
        <f t="shared" si="3"/>
        <v>1</v>
      </c>
      <c r="O10" s="9">
        <f t="shared" si="3"/>
        <v>1</v>
      </c>
      <c r="P10" s="9">
        <f t="shared" si="3"/>
        <v>1</v>
      </c>
      <c r="Q10" s="9">
        <f t="shared" si="3"/>
        <v>1</v>
      </c>
      <c r="R10" s="9">
        <f t="shared" si="3"/>
        <v>1</v>
      </c>
      <c r="S10" s="9">
        <f t="shared" si="3"/>
        <v>1</v>
      </c>
      <c r="T10" s="9">
        <f t="shared" si="3"/>
        <v>1</v>
      </c>
      <c r="U10" s="9">
        <f t="shared" si="3"/>
        <v>1</v>
      </c>
      <c r="V10" s="9">
        <f t="shared" si="3"/>
        <v>1</v>
      </c>
      <c r="W10" s="9">
        <f t="shared" si="3"/>
        <v>1</v>
      </c>
      <c r="X10" s="9">
        <f t="shared" si="3"/>
        <v>1</v>
      </c>
      <c r="Y10" s="9">
        <f t="shared" si="3"/>
        <v>1</v>
      </c>
      <c r="Z10" s="9">
        <f t="shared" si="3"/>
        <v>1</v>
      </c>
      <c r="AA10" s="9">
        <f t="shared" si="3"/>
        <v>1</v>
      </c>
      <c r="AB10" s="9">
        <f t="shared" si="3"/>
        <v>1</v>
      </c>
      <c r="AC10" s="9">
        <f t="shared" si="3"/>
        <v>1</v>
      </c>
      <c r="AD10" s="9">
        <f t="shared" si="3"/>
        <v>1</v>
      </c>
      <c r="AE10" s="9">
        <f t="shared" si="3"/>
        <v>1</v>
      </c>
      <c r="AF10" s="9">
        <f t="shared" si="3"/>
        <v>1</v>
      </c>
      <c r="AG10" s="9">
        <f t="shared" si="3"/>
        <v>1</v>
      </c>
      <c r="AH10" s="9">
        <f t="shared" si="3"/>
        <v>1</v>
      </c>
      <c r="AL10" s="3"/>
      <c r="AN10" s="3"/>
      <c r="AQ10" s="3"/>
      <c r="AR10" s="3"/>
      <c r="AY10" s="3"/>
      <c r="BI10" s="3"/>
    </row>
    <row r="11" spans="1:69" x14ac:dyDescent="0.2">
      <c r="A11">
        <v>7</v>
      </c>
      <c r="D11" s="9">
        <f t="shared" si="3"/>
        <v>1</v>
      </c>
      <c r="E11" s="9">
        <f t="shared" si="3"/>
        <v>1</v>
      </c>
      <c r="F11" s="9">
        <f t="shared" si="3"/>
        <v>1</v>
      </c>
      <c r="G11" s="9">
        <f t="shared" si="3"/>
        <v>1</v>
      </c>
      <c r="H11" s="9">
        <f t="shared" si="3"/>
        <v>1</v>
      </c>
      <c r="I11" s="9">
        <f t="shared" si="3"/>
        <v>1</v>
      </c>
      <c r="J11" s="9">
        <f t="shared" si="3"/>
        <v>1</v>
      </c>
      <c r="K11" s="9">
        <f t="shared" si="3"/>
        <v>1</v>
      </c>
      <c r="L11" s="9">
        <f t="shared" si="3"/>
        <v>1</v>
      </c>
      <c r="M11" s="9">
        <f t="shared" si="3"/>
        <v>1</v>
      </c>
      <c r="N11" s="9">
        <f t="shared" si="3"/>
        <v>1</v>
      </c>
      <c r="O11" s="9">
        <f t="shared" si="3"/>
        <v>1</v>
      </c>
      <c r="P11" s="9">
        <f t="shared" si="3"/>
        <v>1</v>
      </c>
      <c r="Q11" s="9">
        <f t="shared" si="3"/>
        <v>1</v>
      </c>
      <c r="R11" s="9">
        <f t="shared" si="3"/>
        <v>1</v>
      </c>
      <c r="S11" s="9">
        <f t="shared" si="3"/>
        <v>1</v>
      </c>
      <c r="T11" s="9">
        <f t="shared" si="3"/>
        <v>1</v>
      </c>
      <c r="U11" s="9">
        <f t="shared" si="3"/>
        <v>1</v>
      </c>
      <c r="V11" s="9">
        <f t="shared" si="3"/>
        <v>1</v>
      </c>
      <c r="W11" s="9">
        <f t="shared" si="3"/>
        <v>1</v>
      </c>
      <c r="X11" s="9">
        <f t="shared" si="3"/>
        <v>1</v>
      </c>
      <c r="Y11" s="9">
        <f t="shared" si="3"/>
        <v>1</v>
      </c>
      <c r="Z11" s="9">
        <f t="shared" si="3"/>
        <v>1</v>
      </c>
      <c r="AA11" s="9">
        <f t="shared" si="3"/>
        <v>1</v>
      </c>
      <c r="AB11" s="9">
        <f t="shared" si="3"/>
        <v>1</v>
      </c>
      <c r="AC11" s="9">
        <f t="shared" si="3"/>
        <v>1</v>
      </c>
      <c r="AD11" s="9">
        <f t="shared" si="3"/>
        <v>1</v>
      </c>
      <c r="AE11" s="9">
        <f t="shared" si="3"/>
        <v>1</v>
      </c>
      <c r="AF11" s="9">
        <f t="shared" si="3"/>
        <v>1</v>
      </c>
      <c r="AG11" s="9">
        <f t="shared" si="3"/>
        <v>1</v>
      </c>
      <c r="AH11" s="9">
        <f t="shared" si="3"/>
        <v>1</v>
      </c>
      <c r="AL11" s="3"/>
      <c r="AN11" s="3"/>
      <c r="AQ11" s="3"/>
      <c r="AR11" s="3"/>
      <c r="AY11" s="3"/>
      <c r="BI11" s="3"/>
    </row>
    <row r="12" spans="1:69" x14ac:dyDescent="0.2">
      <c r="A12">
        <v>8</v>
      </c>
      <c r="D12" s="9">
        <f t="shared" si="3"/>
        <v>1</v>
      </c>
      <c r="E12" s="9">
        <f t="shared" si="3"/>
        <v>1</v>
      </c>
      <c r="F12" s="9">
        <f t="shared" si="3"/>
        <v>1</v>
      </c>
      <c r="G12" s="9">
        <f t="shared" si="3"/>
        <v>1</v>
      </c>
      <c r="H12" s="9">
        <f t="shared" si="3"/>
        <v>1</v>
      </c>
      <c r="I12" s="9">
        <f t="shared" si="3"/>
        <v>1</v>
      </c>
      <c r="J12" s="9">
        <f t="shared" si="3"/>
        <v>1</v>
      </c>
      <c r="K12" s="9">
        <f t="shared" si="3"/>
        <v>1</v>
      </c>
      <c r="L12" s="9">
        <f t="shared" si="3"/>
        <v>1</v>
      </c>
      <c r="M12" s="9">
        <f t="shared" si="3"/>
        <v>1</v>
      </c>
      <c r="N12" s="9">
        <f t="shared" si="3"/>
        <v>1</v>
      </c>
      <c r="O12" s="9">
        <f t="shared" si="3"/>
        <v>1</v>
      </c>
      <c r="P12" s="9">
        <f t="shared" si="3"/>
        <v>1</v>
      </c>
      <c r="Q12" s="9">
        <f t="shared" si="3"/>
        <v>1</v>
      </c>
      <c r="R12" s="9">
        <f t="shared" si="3"/>
        <v>1</v>
      </c>
      <c r="S12" s="9">
        <f t="shared" si="3"/>
        <v>1</v>
      </c>
      <c r="T12" s="9">
        <f t="shared" si="3"/>
        <v>1</v>
      </c>
      <c r="U12" s="9">
        <f t="shared" si="3"/>
        <v>1</v>
      </c>
      <c r="V12" s="9">
        <f t="shared" si="3"/>
        <v>1</v>
      </c>
      <c r="W12" s="9">
        <f t="shared" si="3"/>
        <v>1</v>
      </c>
      <c r="X12" s="9">
        <f t="shared" si="3"/>
        <v>1</v>
      </c>
      <c r="Y12" s="9">
        <f t="shared" si="3"/>
        <v>1</v>
      </c>
      <c r="Z12" s="9">
        <f t="shared" si="3"/>
        <v>1</v>
      </c>
      <c r="AA12" s="9">
        <f t="shared" si="3"/>
        <v>1</v>
      </c>
      <c r="AB12" s="9">
        <f t="shared" si="3"/>
        <v>1</v>
      </c>
      <c r="AC12" s="9">
        <f t="shared" si="3"/>
        <v>1</v>
      </c>
      <c r="AD12" s="9">
        <f t="shared" si="3"/>
        <v>1</v>
      </c>
      <c r="AE12" s="9">
        <f t="shared" si="3"/>
        <v>1</v>
      </c>
      <c r="AF12" s="9">
        <f t="shared" si="3"/>
        <v>1</v>
      </c>
      <c r="AG12" s="9">
        <f t="shared" si="3"/>
        <v>1</v>
      </c>
      <c r="AH12" s="9">
        <f t="shared" si="3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245"/>
  <sheetViews>
    <sheetView topLeftCell="S3" zoomScale="90" zoomScaleNormal="90" workbookViewId="0">
      <selection activeCell="W33" sqref="W33"/>
    </sheetView>
  </sheetViews>
  <sheetFormatPr baseColWidth="10" defaultColWidth="8.83203125" defaultRowHeight="15" x14ac:dyDescent="0.2"/>
  <cols>
    <col min="1" max="1" width="10.5" bestFit="1" customWidth="1"/>
    <col min="2" max="2" width="11.6640625" bestFit="1" customWidth="1"/>
    <col min="3" max="3" width="7.5" bestFit="1" customWidth="1"/>
    <col min="4" max="4" width="7.33203125" bestFit="1" customWidth="1"/>
    <col min="5" max="5" width="8.5" bestFit="1" customWidth="1"/>
    <col min="7" max="7" width="11.33203125" bestFit="1" customWidth="1"/>
    <col min="8" max="8" width="10.33203125" bestFit="1" customWidth="1"/>
    <col min="9" max="9" width="42.6640625" bestFit="1" customWidth="1"/>
    <col min="10" max="10" width="8.33203125" bestFit="1" customWidth="1"/>
    <col min="12" max="12" width="8" bestFit="1" customWidth="1"/>
    <col min="13" max="13" width="27.83203125" bestFit="1" customWidth="1"/>
    <col min="14" max="14" width="8" bestFit="1" customWidth="1"/>
    <col min="15" max="15" width="27.83203125" bestFit="1" customWidth="1"/>
    <col min="16" max="16" width="25.83203125" bestFit="1" customWidth="1"/>
    <col min="17" max="17" width="26.1640625" bestFit="1" customWidth="1"/>
    <col min="18" max="18" width="42.6640625" bestFit="1" customWidth="1"/>
    <col min="19" max="19" width="28.33203125" bestFit="1" customWidth="1"/>
    <col min="20" max="20" width="25.33203125" bestFit="1" customWidth="1"/>
    <col min="21" max="21" width="31.33203125" bestFit="1" customWidth="1"/>
    <col min="22" max="22" width="26.1640625" bestFit="1" customWidth="1"/>
    <col min="23" max="23" width="28.33203125" bestFit="1" customWidth="1"/>
    <col min="24" max="24" width="18" bestFit="1" customWidth="1"/>
    <col min="29" max="29" width="5.6640625" customWidth="1"/>
    <col min="30" max="30" width="9.33203125" customWidth="1"/>
  </cols>
  <sheetData>
    <row r="1" spans="1:37" x14ac:dyDescent="0.2">
      <c r="J1" t="s">
        <v>15</v>
      </c>
    </row>
    <row r="2" spans="1:37" x14ac:dyDescent="0.2">
      <c r="A2" t="s">
        <v>15</v>
      </c>
      <c r="B2" t="s">
        <v>16</v>
      </c>
      <c r="C2" t="s">
        <v>17</v>
      </c>
      <c r="D2" t="s">
        <v>18</v>
      </c>
      <c r="E2" s="4" t="s">
        <v>22</v>
      </c>
      <c r="G2" t="s">
        <v>135</v>
      </c>
      <c r="H2" s="4" t="s">
        <v>32</v>
      </c>
      <c r="I2" s="4" t="s">
        <v>22</v>
      </c>
      <c r="J2" s="4" t="s">
        <v>15</v>
      </c>
      <c r="K2" s="4" t="s">
        <v>132</v>
      </c>
      <c r="N2" t="s">
        <v>125</v>
      </c>
      <c r="O2" s="6" t="s">
        <v>0</v>
      </c>
      <c r="P2" s="7" t="s">
        <v>1</v>
      </c>
      <c r="Q2" s="6" t="s">
        <v>93</v>
      </c>
      <c r="R2" s="7" t="s">
        <v>74</v>
      </c>
      <c r="S2" s="6" t="s">
        <v>2</v>
      </c>
      <c r="T2" s="7" t="s">
        <v>10</v>
      </c>
      <c r="U2" s="6" t="s">
        <v>6</v>
      </c>
      <c r="V2" s="7" t="s">
        <v>5</v>
      </c>
      <c r="W2" s="6" t="s">
        <v>3</v>
      </c>
      <c r="X2" s="7" t="s">
        <v>4</v>
      </c>
      <c r="AA2" t="s">
        <v>126</v>
      </c>
      <c r="AB2" t="s">
        <v>130</v>
      </c>
      <c r="AC2" t="s">
        <v>127</v>
      </c>
      <c r="AD2" t="s">
        <v>128</v>
      </c>
      <c r="AE2" t="s">
        <v>129</v>
      </c>
      <c r="AF2" t="s">
        <v>131</v>
      </c>
    </row>
    <row r="3" spans="1:37" x14ac:dyDescent="0.2">
      <c r="A3" t="s">
        <v>0</v>
      </c>
      <c r="B3">
        <v>1</v>
      </c>
      <c r="C3">
        <f>ROUNDDOWN($B$16*(B3/SUM($B$3:$B$12)),0)</f>
        <v>24</v>
      </c>
      <c r="D3">
        <f>ROUNDDOWN($B$17*(B3/SUM($B$3:$B$12)),0)</f>
        <v>24</v>
      </c>
      <c r="E3">
        <f t="shared" ref="E3:E12" si="0">COUNTIF($H$3:$H$98,$A3)</f>
        <v>9</v>
      </c>
      <c r="G3" t="str">
        <f>_xlfn.CONCAT(Table1[[#This Row],[Module]],COUNTIF($H$3:H3,Table1[[#This Row],[Module]]))</f>
        <v>NLP1</v>
      </c>
      <c r="H3" t="s">
        <v>0</v>
      </c>
      <c r="I3" t="s">
        <v>24</v>
      </c>
      <c r="J3">
        <f ca="1">COUNTIF(Table4[],Table1[[#This Row],[Topics]])</f>
        <v>5</v>
      </c>
      <c r="K3">
        <f ca="1">COUNTIF(Timetable,Table1[[#This Row],[Topics]])</f>
        <v>5</v>
      </c>
      <c r="N3">
        <v>1</v>
      </c>
      <c r="O3" s="8" t="str">
        <f ca="1">IF($N3&lt;=VLOOKUP(O$2,Modules,4,FALSE),IF(ISERROR(VLOOKUP(_xlfn.CONCAT(O$2,$N3),Data,3,FALSE)),VLOOKUP(_xlfn.CONCAT(O$2,RANDBETWEEN(1,VLOOKUP(O$2,Modules,5,FALSE))),Data,3,FALSE),VLOOKUP(_xlfn.CONCAT(O$2,$N3),Data,3,FALSE)),"")</f>
        <v>Words &amp; Morphology</v>
      </c>
      <c r="P3" s="8" t="str">
        <f ca="1">IF($N3&lt;=VLOOKUP(P$2,Modules,4,FALSE),IF(ISERROR(VLOOKUP(_xlfn.CONCAT(P$2,$N3),Data,3,FALSE)),VLOOKUP(_xlfn.CONCAT(P$2,RANDBETWEEN(1,VLOOKUP(P$2,Modules,5,FALSE))),Data,3,FALSE),VLOOKUP(_xlfn.CONCAT(P$2,$N3),Data,3,FALSE)),"")</f>
        <v>Human Vision</v>
      </c>
      <c r="Q3" s="8" t="str">
        <f ca="1">IF($N3&lt;=VLOOKUP(Q$2,Modules,4,FALSE),IF(ISERROR(VLOOKUP(_xlfn.CONCAT(Q$2,$N3),Data,3,FALSE)),VLOOKUP(_xlfn.CONCAT(Q$2,RANDBETWEEN(1,VLOOKUP(Q$2,Modules,5,FALSE))),Data,3,FALSE),VLOOKUP(_xlfn.CONCAT(Q$2,$N3),Data,3,FALSE)),"")</f>
        <v>Regular Languages and Automata</v>
      </c>
      <c r="R3" s="8" t="str">
        <f ca="1">IF($N3&lt;=VLOOKUP(R$2,Modules,4,FALSE),IF(ISERROR(VLOOKUP(_xlfn.CONCAT(R$2,$N3),Data,3,FALSE)),VLOOKUP(_xlfn.CONCAT(R$2,RANDBETWEEN(1,VLOOKUP(R$2,Modules,5,FALSE))),Data,3,FALSE),VLOOKUP(_xlfn.CONCAT(R$2,$N3),Data,3,FALSE)),"")</f>
        <v>An Introduction to design and use of Database systems</v>
      </c>
      <c r="S3" s="8" t="str">
        <f ca="1">IF($N3&lt;=VLOOKUP(S$2,Modules,4,FALSE),IF(ISERROR(VLOOKUP(_xlfn.CONCAT(S$2,$N3),Data,3,FALSE)),VLOOKUP(_xlfn.CONCAT(S$2,RANDBETWEEN(1,VLOOKUP(S$2,Modules,5,FALSE))),Data,3,FALSE),VLOOKUP(_xlfn.CONCAT(S$2,$N3),Data,3,FALSE)),"")</f>
        <v>Von Neumann Architecture</v>
      </c>
      <c r="T3" s="8" t="str">
        <f ca="1">IF($N3&lt;=VLOOKUP(T$2,Modules,4,FALSE),IF(ISERROR(VLOOKUP(_xlfn.CONCAT(T$2,$N3),Data,3,FALSE)),VLOOKUP(_xlfn.CONCAT(T$2,RANDBETWEEN(1,VLOOKUP(T$2,Modules,5,FALSE))),Data,3,FALSE),VLOOKUP(_xlfn.CONCAT(T$2,$N3),Data,3,FALSE)),"")</f>
        <v>Introduction to C programming</v>
      </c>
      <c r="U3" s="8" t="str">
        <f ca="1">IF($N3&lt;=VLOOKUP(U$2,Modules,4,FALSE),IF(ISERROR(VLOOKUP(_xlfn.CONCAT(U$2,$N3),Data,3,FALSE)),VLOOKUP(_xlfn.CONCAT(U$2,RANDBETWEEN(1,VLOOKUP(U$2,Modules,5,FALSE))),Data,3,FALSE),VLOOKUP(_xlfn.CONCAT(U$2,$N3),Data,3,FALSE)),"")</f>
        <v>Linear equations - Gaussian elimination</v>
      </c>
      <c r="V3" s="8" t="str">
        <f ca="1">IF($N3&lt;=VLOOKUP(V$2,Modules,4,FALSE),IF(ISERROR(VLOOKUP(_xlfn.CONCAT(V$2,$N3),Data,3,FALSE)),VLOOKUP(_xlfn.CONCAT(V$2,RANDBETWEEN(1,VLOOKUP(V$2,Modules,5,FALSE))),Data,3,FALSE),VLOOKUP(_xlfn.CONCAT(V$2,$N3),Data,3,FALSE)),"")</f>
        <v>Cryptography</v>
      </c>
      <c r="W3" s="8" t="str">
        <f ca="1">IF($N3&lt;=VLOOKUP(W$2,Modules,4,FALSE),IF(ISERROR(VLOOKUP(_xlfn.CONCAT(W$2,$N3),Data,3,FALSE)),VLOOKUP(_xlfn.CONCAT(W$2,RANDBETWEEN(1,VLOOKUP(W$2,Modules,5,FALSE))),Data,3,FALSE),VLOOKUP(_xlfn.CONCAT(W$2,$N3),Data,3,FALSE)),"")</f>
        <v>English Law &amp; Computer Misuse Act</v>
      </c>
      <c r="X3" s="8" t="str">
        <f ca="1">IF($N3&lt;=VLOOKUP(X$2,Modules,4,FALSE),IF(ISERROR(VLOOKUP(_xlfn.CONCAT(X$2,$N3),Data,3,FALSE)),VLOOKUP(_xlfn.CONCAT(X$2,RANDBETWEEN(1,VLOOKUP(X$2,Modules,5,FALSE))),Data,3,FALSE),VLOOKUP(_xlfn.CONCAT(X$2,$N3),Data,3,FALSE)),"")</f>
        <v>Algebraic Data Types</v>
      </c>
      <c r="AA3">
        <f ca="1">RAND()</f>
        <v>0.25194101092455545</v>
      </c>
      <c r="AB3">
        <f>ROW()-2</f>
        <v>1</v>
      </c>
      <c r="AC3">
        <v>1</v>
      </c>
      <c r="AD3">
        <f>IF(MOD(Table5[[#This Row],[ref]],MAX(Table3[Slots]))=0,QUOTIENT(Table5[[#This Row],[ref]],MAX(Table3[Slots])),QUOTIENT(Table5[[#This Row],[ref]],MAX(Table3[Slots]))+1)</f>
        <v>1</v>
      </c>
      <c r="AE3">
        <f>IF(MOD($AC3,MAX(Table3[Slots]))&lt;&gt;0,MOD($AC3,MAX(Table3[Slots])),MAX(Table3[Slots]))</f>
        <v>1</v>
      </c>
      <c r="AF3" s="11">
        <f ca="1">IF(INDEX(gen_topics,Table5[[#This Row],[row]],Table5[[#This Row],[column]])="",0,1)</f>
        <v>1</v>
      </c>
    </row>
    <row r="4" spans="1:37" x14ac:dyDescent="0.2">
      <c r="A4" t="s">
        <v>1</v>
      </c>
      <c r="B4">
        <v>1</v>
      </c>
      <c r="C4">
        <f t="shared" ref="C4:C12" si="1">ROUNDDOWN($B$16*(B4/SUM($B$3:$B$12)),0)</f>
        <v>24</v>
      </c>
      <c r="D4">
        <f t="shared" ref="D4:D12" si="2">ROUNDDOWN($B$17*(B4/SUM($B$3:$B$12)),0)</f>
        <v>24</v>
      </c>
      <c r="E4">
        <f t="shared" si="0"/>
        <v>13</v>
      </c>
      <c r="G4" t="str">
        <f>_xlfn.CONCAT(Table1[[#This Row],[Module]],COUNTIF($H$3:H4,Table1[[#This Row],[Module]]))</f>
        <v>NLP2</v>
      </c>
      <c r="H4" t="s">
        <v>0</v>
      </c>
      <c r="I4" t="s">
        <v>23</v>
      </c>
      <c r="J4">
        <f ca="1">COUNTIF(Table4[],Table1[[#This Row],[Topics]])</f>
        <v>1</v>
      </c>
      <c r="K4">
        <f ca="1">COUNTIF(Timetable,Table1[[#This Row],[Topics]])</f>
        <v>1</v>
      </c>
      <c r="N4">
        <v>2</v>
      </c>
      <c r="O4" s="8" t="str">
        <f ca="1">IF($N4&lt;=VLOOKUP(O$2,Modules,4,FALSE),IF(ISERROR(VLOOKUP(_xlfn.CONCAT(O$2,$N4),Data,3,FALSE)),VLOOKUP(_xlfn.CONCAT(O$2,RANDBETWEEN(1,VLOOKUP(O$2,Modules,5,FALSE))),Data,3,FALSE),VLOOKUP(_xlfn.CONCAT(O$2,$N4),Data,3,FALSE)),"")</f>
        <v>N-Grams &amp; POS taggers</v>
      </c>
      <c r="P4" s="8" t="str">
        <f ca="1">IF($N4&lt;=VLOOKUP(P$2,Modules,4,FALSE),IF(ISERROR(VLOOKUP(_xlfn.CONCAT(P$2,$N4),Data,3,FALSE)),VLOOKUP(_xlfn.CONCAT(P$2,RANDBETWEEN(1,VLOOKUP(P$2,Modules,5,FALSE))),Data,3,FALSE),VLOOKUP(_xlfn.CONCAT(P$2,$N4),Data,3,FALSE)),"")</f>
        <v>Edge Detection</v>
      </c>
      <c r="Q4" s="8" t="str">
        <f ca="1">IF($N4&lt;=VLOOKUP(Q$2,Modules,4,FALSE),IF(ISERROR(VLOOKUP(_xlfn.CONCAT(Q$2,$N4),Data,3,FALSE)),VLOOKUP(_xlfn.CONCAT(Q$2,RANDBETWEEN(1,VLOOKUP(Q$2,Modules,5,FALSE))),Data,3,FALSE),VLOOKUP(_xlfn.CONCAT(Q$2,$N4),Data,3,FALSE)),"")</f>
        <v>Context Free Languages</v>
      </c>
      <c r="R4" s="8" t="str">
        <f ca="1">IF($N4&lt;=VLOOKUP(R$2,Modules,4,FALSE),IF(ISERROR(VLOOKUP(_xlfn.CONCAT(R$2,$N4),Data,3,FALSE)),VLOOKUP(_xlfn.CONCAT(R$2,RANDBETWEEN(1,VLOOKUP(R$2,Modules,5,FALSE))),Data,3,FALSE),VLOOKUP(_xlfn.CONCAT(R$2,$N4),Data,3,FALSE)),"")</f>
        <v>Backgroud, alternatives and justification of DBMS</v>
      </c>
      <c r="S4" s="8" t="str">
        <f ca="1">IF($N4&lt;=VLOOKUP(S$2,Modules,4,FALSE),IF(ISERROR(VLOOKUP(_xlfn.CONCAT(S$2,$N4),Data,3,FALSE)),VLOOKUP(_xlfn.CONCAT(S$2,RANDBETWEEN(1,VLOOKUP(S$2,Modules,5,FALSE))),Data,3,FALSE),VLOOKUP(_xlfn.CONCAT(S$2,$N4),Data,3,FALSE)),"")</f>
        <v>Computer Arithmetic</v>
      </c>
      <c r="T4" s="8" t="str">
        <f ca="1">IF($N4&lt;=VLOOKUP(T$2,Modules,4,FALSE),IF(ISERROR(VLOOKUP(_xlfn.CONCAT(T$2,$N4),Data,3,FALSE)),VLOOKUP(_xlfn.CONCAT(T$2,RANDBETWEEN(1,VLOOKUP(T$2,Modules,5,FALSE))),Data,3,FALSE),VLOOKUP(_xlfn.CONCAT(T$2,$N4),Data,3,FALSE)),"")</f>
        <v>Basic Computer Architecture</v>
      </c>
      <c r="U4" s="8" t="str">
        <f ca="1">IF($N4&lt;=VLOOKUP(U$2,Modules,4,FALSE),IF(ISERROR(VLOOKUP(_xlfn.CONCAT(U$2,$N4),Data,3,FALSE)),VLOOKUP(_xlfn.CONCAT(U$2,RANDBETWEEN(1,VLOOKUP(U$2,Modules,5,FALSE))),Data,3,FALSE),VLOOKUP(_xlfn.CONCAT(U$2,$N4),Data,3,FALSE)),"")</f>
        <v>Analytic geometry in the plane</v>
      </c>
      <c r="V4" s="8" t="str">
        <f ca="1">IF($N4&lt;=VLOOKUP(V$2,Modules,4,FALSE),IF(ISERROR(VLOOKUP(_xlfn.CONCAT(V$2,$N4),Data,3,FALSE)),VLOOKUP(_xlfn.CONCAT(V$2,RANDBETWEEN(1,VLOOKUP(V$2,Modules,5,FALSE))),Data,3,FALSE),VLOOKUP(_xlfn.CONCAT(V$2,$N4),Data,3,FALSE)),"")</f>
        <v>MACs and Hashes</v>
      </c>
      <c r="W4" s="8" t="str">
        <f ca="1">IF($N4&lt;=VLOOKUP(W$2,Modules,4,FALSE),IF(ISERROR(VLOOKUP(_xlfn.CONCAT(W$2,$N4),Data,3,FALSE)),VLOOKUP(_xlfn.CONCAT(W$2,RANDBETWEEN(1,VLOOKUP(W$2,Modules,5,FALSE))),Data,3,FALSE),VLOOKUP(_xlfn.CONCAT(W$2,$N4),Data,3,FALSE)),"")</f>
        <v>GDPR &amp; Freedom of Information</v>
      </c>
      <c r="X4" s="8" t="str">
        <f ca="1">IF($N4&lt;=VLOOKUP(X$2,Modules,4,FALSE),IF(ISERROR(VLOOKUP(_xlfn.CONCAT(X$2,$N4),Data,3,FALSE)),VLOOKUP(_xlfn.CONCAT(X$2,RANDBETWEEN(1,VLOOKUP(X$2,Modules,5,FALSE))),Data,3,FALSE),VLOOKUP(_xlfn.CONCAT(X$2,$N4),Data,3,FALSE)),"")</f>
        <v>Imperative Ocaml</v>
      </c>
      <c r="AA4">
        <f ca="1">RAND()</f>
        <v>0.13897288894506177</v>
      </c>
      <c r="AB4">
        <f>ROW()-2</f>
        <v>2</v>
      </c>
      <c r="AC4">
        <v>2</v>
      </c>
      <c r="AD4">
        <f>IF(MOD(Table5[[#This Row],[ref]],MAX(Table3[Slots]))=0,QUOTIENT(Table5[[#This Row],[ref]],MAX(Table3[Slots])),QUOTIENT(Table5[[#This Row],[ref]],MAX(Table3[Slots]))+1)</f>
        <v>1</v>
      </c>
      <c r="AE4">
        <f>IF(MOD($AC4,MAX(Table3[Slots]))&lt;&gt;0,MOD($AC4,MAX(Table3[Slots])),MAX(Table3[Slots]))</f>
        <v>2</v>
      </c>
      <c r="AF4" s="11">
        <f ca="1">IF(INDEX(gen_topics,Table5[[#This Row],[row]],Table5[[#This Row],[column]])="",0,1)</f>
        <v>1</v>
      </c>
    </row>
    <row r="5" spans="1:37" x14ac:dyDescent="0.2">
      <c r="A5" t="s">
        <v>93</v>
      </c>
      <c r="B5">
        <v>1</v>
      </c>
      <c r="C5">
        <f t="shared" si="1"/>
        <v>24</v>
      </c>
      <c r="D5">
        <f t="shared" si="2"/>
        <v>24</v>
      </c>
      <c r="E5">
        <f t="shared" si="0"/>
        <v>7</v>
      </c>
      <c r="G5" t="str">
        <f>_xlfn.CONCAT(Table1[[#This Row],[Module]],COUNTIF($H$3:H5,Table1[[#This Row],[Module]]))</f>
        <v>NLP3</v>
      </c>
      <c r="H5" t="s">
        <v>0</v>
      </c>
      <c r="I5" t="s">
        <v>25</v>
      </c>
      <c r="J5">
        <f ca="1">COUNTIF(Table4[],Table1[[#This Row],[Topics]])</f>
        <v>3</v>
      </c>
      <c r="K5">
        <f ca="1">COUNTIF(Timetable,Table1[[#This Row],[Topics]])</f>
        <v>3</v>
      </c>
      <c r="N5">
        <v>3</v>
      </c>
      <c r="O5" s="8" t="str">
        <f ca="1">IF($N5&lt;=VLOOKUP(O$2,Modules,4,FALSE),IF(ISERROR(VLOOKUP(_xlfn.CONCAT(O$2,$N5),Data,3,FALSE)),VLOOKUP(_xlfn.CONCAT(O$2,RANDBETWEEN(1,VLOOKUP(O$2,Modules,5,FALSE))),Data,3,FALSE),VLOOKUP(_xlfn.CONCAT(O$2,$N5),Data,3,FALSE)),"")</f>
        <v>Syntactic Parsing</v>
      </c>
      <c r="P5" s="8" t="str">
        <f ca="1">IF($N5&lt;=VLOOKUP(P$2,Modules,4,FALSE),IF(ISERROR(VLOOKUP(_xlfn.CONCAT(P$2,$N5),Data,3,FALSE)),VLOOKUP(_xlfn.CONCAT(P$2,RANDBETWEEN(1,VLOOKUP(P$2,Modules,5,FALSE))),Data,3,FALSE),VLOOKUP(_xlfn.CONCAT(P$2,$N5),Data,3,FALSE)),"")</f>
        <v>Colour</v>
      </c>
      <c r="Q5" s="8" t="str">
        <f ca="1">IF($N5&lt;=VLOOKUP(Q$2,Modules,4,FALSE),IF(ISERROR(VLOOKUP(_xlfn.CONCAT(Q$2,$N5),Data,3,FALSE)),VLOOKUP(_xlfn.CONCAT(Q$2,RANDBETWEEN(1,VLOOKUP(Q$2,Modules,5,FALSE))),Data,3,FALSE),VLOOKUP(_xlfn.CONCAT(Q$2,$N5),Data,3,FALSE)),"")</f>
        <v>Complexity</v>
      </c>
      <c r="R5" s="8" t="str">
        <f ca="1">IF($N5&lt;=VLOOKUP(R$2,Modules,4,FALSE),IF(ISERROR(VLOOKUP(_xlfn.CONCAT(R$2,$N5),Data,3,FALSE)),VLOOKUP(_xlfn.CONCAT(R$2,RANDBETWEEN(1,VLOOKUP(R$2,Modules,5,FALSE))),Data,3,FALSE),VLOOKUP(_xlfn.CONCAT(R$2,$N5),Data,3,FALSE)),"")</f>
        <v>Relational Databases</v>
      </c>
      <c r="S5" s="8" t="str">
        <f ca="1">IF($N5&lt;=VLOOKUP(S$2,Modules,4,FALSE),IF(ISERROR(VLOOKUP(_xlfn.CONCAT(S$2,$N5),Data,3,FALSE)),VLOOKUP(_xlfn.CONCAT(S$2,RANDBETWEEN(1,VLOOKUP(S$2,Modules,5,FALSE))),Data,3,FALSE),VLOOKUP(_xlfn.CONCAT(S$2,$N5),Data,3,FALSE)),"")</f>
        <v>Floating Point</v>
      </c>
      <c r="T5" s="8" t="str">
        <f ca="1">IF($N5&lt;=VLOOKUP(T$2,Modules,4,FALSE),IF(ISERROR(VLOOKUP(_xlfn.CONCAT(T$2,$N5),Data,3,FALSE)),VLOOKUP(_xlfn.CONCAT(T$2,RANDBETWEEN(1,VLOOKUP(T$2,Modules,5,FALSE))),Data,3,FALSE),VLOOKUP(_xlfn.CONCAT(T$2,$N5),Data,3,FALSE)),"")</f>
        <v>Data types in C, arrays, strings</v>
      </c>
      <c r="U5" s="8" t="str">
        <f ca="1">IF($N5&lt;=VLOOKUP(U$2,Modules,4,FALSE),IF(ISERROR(VLOOKUP(_xlfn.CONCAT(U$2,$N5),Data,3,FALSE)),VLOOKUP(_xlfn.CONCAT(U$2,RANDBETWEEN(1,VLOOKUP(U$2,Modules,5,FALSE))),Data,3,FALSE),VLOOKUP(_xlfn.CONCAT(U$2,$N5),Data,3,FALSE)),"")</f>
        <v>Vectors</v>
      </c>
      <c r="V5" s="8" t="str">
        <f ca="1">IF($N5&lt;=VLOOKUP(V$2,Modules,4,FALSE),IF(ISERROR(VLOOKUP(_xlfn.CONCAT(V$2,$N5),Data,3,FALSE)),VLOOKUP(_xlfn.CONCAT(V$2,RANDBETWEEN(1,VLOOKUP(V$2,Modules,5,FALSE))),Data,3,FALSE),VLOOKUP(_xlfn.CONCAT(V$2,$N5),Data,3,FALSE)),"")</f>
        <v>Access Control in Linux</v>
      </c>
      <c r="W5" s="8" t="str">
        <f ca="1">IF($N5&lt;=VLOOKUP(W$2,Modules,4,FALSE),IF(ISERROR(VLOOKUP(_xlfn.CONCAT(W$2,$N5),Data,3,FALSE)),VLOOKUP(_xlfn.CONCAT(W$2,RANDBETWEEN(1,VLOOKUP(W$2,Modules,5,FALSE))),Data,3,FALSE),VLOOKUP(_xlfn.CONCAT(W$2,$N5),Data,3,FALSE)),"")</f>
        <v>Contracts &amp; Liability</v>
      </c>
      <c r="X5" s="8" t="str">
        <f ca="1">IF($N5&lt;=VLOOKUP(X$2,Modules,4,FALSE),IF(ISERROR(VLOOKUP(_xlfn.CONCAT(X$2,$N5),Data,3,FALSE)),VLOOKUP(_xlfn.CONCAT(X$2,RANDBETWEEN(1,VLOOKUP(X$2,Modules,5,FALSE))),Data,3,FALSE),VLOOKUP(_xlfn.CONCAT(X$2,$N5),Data,3,FALSE)),"")</f>
        <v>Modules and Functors</v>
      </c>
      <c r="AA5">
        <f ca="1">RAND()</f>
        <v>0.22841894653648864</v>
      </c>
      <c r="AB5">
        <f>ROW()-2</f>
        <v>3</v>
      </c>
      <c r="AC5">
        <v>3</v>
      </c>
      <c r="AD5">
        <f>IF(MOD(Table5[[#This Row],[ref]],MAX(Table3[Slots]))=0,QUOTIENT(Table5[[#This Row],[ref]],MAX(Table3[Slots])),QUOTIENT(Table5[[#This Row],[ref]],MAX(Table3[Slots]))+1)</f>
        <v>1</v>
      </c>
      <c r="AE5">
        <f>IF(MOD($AC5,MAX(Table3[Slots]))&lt;&gt;0,MOD($AC5,MAX(Table3[Slots])),MAX(Table3[Slots]))</f>
        <v>3</v>
      </c>
      <c r="AF5" s="11">
        <f ca="1">IF(INDEX(gen_topics,Table5[[#This Row],[row]],Table5[[#This Row],[column]])="",0,1)</f>
        <v>1</v>
      </c>
    </row>
    <row r="6" spans="1:37" x14ac:dyDescent="0.2">
      <c r="A6" t="s">
        <v>74</v>
      </c>
      <c r="B6">
        <v>1</v>
      </c>
      <c r="C6">
        <f t="shared" si="1"/>
        <v>24</v>
      </c>
      <c r="D6">
        <f t="shared" si="2"/>
        <v>24</v>
      </c>
      <c r="E6">
        <f t="shared" si="0"/>
        <v>8</v>
      </c>
      <c r="G6" t="str">
        <f>_xlfn.CONCAT(Table1[[#This Row],[Module]],COUNTIF($H$3:H6,Table1[[#This Row],[Module]]))</f>
        <v>NLP4</v>
      </c>
      <c r="H6" t="s">
        <v>0</v>
      </c>
      <c r="I6" t="s">
        <v>26</v>
      </c>
      <c r="J6">
        <f ca="1">COUNTIF(Table4[],Table1[[#This Row],[Topics]])</f>
        <v>2</v>
      </c>
      <c r="K6">
        <f ca="1">COUNTIF(Timetable,Table1[[#This Row],[Topics]])</f>
        <v>2</v>
      </c>
      <c r="N6">
        <v>4</v>
      </c>
      <c r="O6" s="8" t="str">
        <f ca="1">IF($N6&lt;=VLOOKUP(O$2,Modules,4,FALSE),IF(ISERROR(VLOOKUP(_xlfn.CONCAT(O$2,$N6),Data,3,FALSE)),VLOOKUP(_xlfn.CONCAT(O$2,RANDBETWEEN(1,VLOOKUP(O$2,Modules,5,FALSE))),Data,3,FALSE),VLOOKUP(_xlfn.CONCAT(O$2,$N6),Data,3,FALSE)),"")</f>
        <v>Shallow Semantics</v>
      </c>
      <c r="P6" s="8" t="str">
        <f ca="1">IF($N6&lt;=VLOOKUP(P$2,Modules,4,FALSE),IF(ISERROR(VLOOKUP(_xlfn.CONCAT(P$2,$N6),Data,3,FALSE)),VLOOKUP(_xlfn.CONCAT(P$2,RANDBETWEEN(1,VLOOKUP(P$2,Modules,5,FALSE))),Data,3,FALSE),VLOOKUP(_xlfn.CONCAT(P$2,$N6),Data,3,FALSE)),"")</f>
        <v>Noise Filtering</v>
      </c>
      <c r="Q6" s="8" t="str">
        <f ca="1">IF($N6&lt;=VLOOKUP(Q$2,Modules,4,FALSE),IF(ISERROR(VLOOKUP(_xlfn.CONCAT(Q$2,$N6),Data,3,FALSE)),VLOOKUP(_xlfn.CONCAT(Q$2,RANDBETWEEN(1,VLOOKUP(Q$2,Modules,5,FALSE))),Data,3,FALSE),VLOOKUP(_xlfn.CONCAT(Q$2,$N6),Data,3,FALSE)),"")</f>
        <v>Turing Machines</v>
      </c>
      <c r="R6" s="8" t="str">
        <f ca="1">IF($N6&lt;=VLOOKUP(R$2,Modules,4,FALSE),IF(ISERROR(VLOOKUP(_xlfn.CONCAT(R$2,$N6),Data,3,FALSE)),VLOOKUP(_xlfn.CONCAT(R$2,RANDBETWEEN(1,VLOOKUP(R$2,Modules,5,FALSE))),Data,3,FALSE),VLOOKUP(_xlfn.CONCAT(R$2,$N6),Data,3,FALSE)),"")</f>
        <v>Relational Model</v>
      </c>
      <c r="S6" s="8" t="str">
        <f ca="1">IF($N6&lt;=VLOOKUP(S$2,Modules,4,FALSE),IF(ISERROR(VLOOKUP(_xlfn.CONCAT(S$2,$N6),Data,3,FALSE)),VLOOKUP(_xlfn.CONCAT(S$2,RANDBETWEEN(1,VLOOKUP(S$2,Modules,5,FALSE))),Data,3,FALSE),VLOOKUP(_xlfn.CONCAT(S$2,$N6),Data,3,FALSE)),"")</f>
        <v>Digital Logic</v>
      </c>
      <c r="T6" s="8" t="str">
        <f ca="1">IF($N6&lt;=VLOOKUP(T$2,Modules,4,FALSE),IF(ISERROR(VLOOKUP(_xlfn.CONCAT(T$2,$N6),Data,3,FALSE)),VLOOKUP(_xlfn.CONCAT(T$2,RANDBETWEEN(1,VLOOKUP(T$2,Modules,5,FALSE))),Data,3,FALSE),VLOOKUP(_xlfn.CONCAT(T$2,$N6),Data,3,FALSE)),"")</f>
        <v>Loops, Function Calls</v>
      </c>
      <c r="U6" s="8" t="str">
        <f ca="1">IF($N6&lt;=VLOOKUP(U$2,Modules,4,FALSE),IF(ISERROR(VLOOKUP(_xlfn.CONCAT(U$2,$N6),Data,3,FALSE)),VLOOKUP(_xlfn.CONCAT(U$2,RANDBETWEEN(1,VLOOKUP(U$2,Modules,5,FALSE))),Data,3,FALSE),VLOOKUP(_xlfn.CONCAT(U$2,$N6),Data,3,FALSE)),"")</f>
        <v>Matrices and Matrix Algebra</v>
      </c>
      <c r="V6" s="8" t="str">
        <f ca="1">IF($N6&lt;=VLOOKUP(V$2,Modules,4,FALSE),IF(ISERROR(VLOOKUP(_xlfn.CONCAT(V$2,$N6),Data,3,FALSE)),VLOOKUP(_xlfn.CONCAT(V$2,RANDBETWEEN(1,VLOOKUP(V$2,Modules,5,FALSE))),Data,3,FALSE),VLOOKUP(_xlfn.CONCAT(V$2,$N6),Data,3,FALSE)),"")</f>
        <v>The Internet and Sockets</v>
      </c>
      <c r="W6" s="8" t="str">
        <f ca="1">IF($N6&lt;=VLOOKUP(W$2,Modules,4,FALSE),IF(ISERROR(VLOOKUP(_xlfn.CONCAT(W$2,$N6),Data,3,FALSE)),VLOOKUP(_xlfn.CONCAT(W$2,RANDBETWEEN(1,VLOOKUP(W$2,Modules,5,FALSE))),Data,3,FALSE),VLOOKUP(_xlfn.CONCAT(W$2,$N6),Data,3,FALSE)),"")</f>
        <v>Intellectual Property</v>
      </c>
      <c r="X6" s="8" t="str">
        <f ca="1">IF($N6&lt;=VLOOKUP(X$2,Modules,4,FALSE),IF(ISERROR(VLOOKUP(_xlfn.CONCAT(X$2,$N6),Data,3,FALSE)),VLOOKUP(_xlfn.CONCAT(X$2,RANDBETWEEN(1,VLOOKUP(X$2,Modules,5,FALSE))),Data,3,FALSE),VLOOKUP(_xlfn.CONCAT(X$2,$N6),Data,3,FALSE)),"")</f>
        <v>Monads</v>
      </c>
      <c r="AA6">
        <f ca="1">RAND()</f>
        <v>5.2341570870916176E-2</v>
      </c>
      <c r="AB6">
        <f>ROW()-2</f>
        <v>4</v>
      </c>
      <c r="AC6">
        <v>4</v>
      </c>
      <c r="AD6">
        <f>IF(MOD(Table5[[#This Row],[ref]],MAX(Table3[Slots]))=0,QUOTIENT(Table5[[#This Row],[ref]],MAX(Table3[Slots])),QUOTIENT(Table5[[#This Row],[ref]],MAX(Table3[Slots]))+1)</f>
        <v>1</v>
      </c>
      <c r="AE6">
        <f>IF(MOD($AC6,MAX(Table3[Slots]))&lt;&gt;0,MOD($AC6,MAX(Table3[Slots])),MAX(Table3[Slots]))</f>
        <v>4</v>
      </c>
      <c r="AF6" s="11">
        <f ca="1">IF(INDEX(gen_topics,Table5[[#This Row],[row]],Table5[[#This Row],[column]])="",0,1)</f>
        <v>1</v>
      </c>
    </row>
    <row r="7" spans="1:37" x14ac:dyDescent="0.2">
      <c r="A7" t="s">
        <v>2</v>
      </c>
      <c r="B7">
        <v>1</v>
      </c>
      <c r="C7">
        <f t="shared" si="1"/>
        <v>24</v>
      </c>
      <c r="D7">
        <f t="shared" si="2"/>
        <v>24</v>
      </c>
      <c r="E7">
        <f t="shared" si="0"/>
        <v>11</v>
      </c>
      <c r="G7" t="str">
        <f>_xlfn.CONCAT(Table1[[#This Row],[Module]],COUNTIF($H$3:H7,Table1[[#This Row],[Module]]))</f>
        <v>NLP5</v>
      </c>
      <c r="H7" t="s">
        <v>0</v>
      </c>
      <c r="I7" t="s">
        <v>27</v>
      </c>
      <c r="J7">
        <f ca="1">COUNTIF(Table4[],Table1[[#This Row],[Topics]])</f>
        <v>4</v>
      </c>
      <c r="K7">
        <f ca="1">COUNTIF(Timetable,Table1[[#This Row],[Topics]])</f>
        <v>4</v>
      </c>
      <c r="N7">
        <v>5</v>
      </c>
      <c r="O7" s="8" t="str">
        <f ca="1">IF($N7&lt;=VLOOKUP(O$2,Modules,4,FALSE),IF(ISERROR(VLOOKUP(_xlfn.CONCAT(O$2,$N7),Data,3,FALSE)),VLOOKUP(_xlfn.CONCAT(O$2,RANDBETWEEN(1,VLOOKUP(O$2,Modules,5,FALSE))),Data,3,FALSE),VLOOKUP(_xlfn.CONCAT(O$2,$N7),Data,3,FALSE)),"")</f>
        <v>Semantics</v>
      </c>
      <c r="P7" s="8" t="str">
        <f ca="1">IF($N7&lt;=VLOOKUP(P$2,Modules,4,FALSE),IF(ISERROR(VLOOKUP(_xlfn.CONCAT(P$2,$N7),Data,3,FALSE)),VLOOKUP(_xlfn.CONCAT(P$2,RANDBETWEEN(1,VLOOKUP(P$2,Modules,5,FALSE))),Data,3,FALSE),VLOOKUP(_xlfn.CONCAT(P$2,$N7),Data,3,FALSE)),"")</f>
        <v>Hough Transorm</v>
      </c>
      <c r="Q7" s="8" t="str">
        <f ca="1">IF($N7&lt;=VLOOKUP(Q$2,Modules,4,FALSE),IF(ISERROR(VLOOKUP(_xlfn.CONCAT(Q$2,$N7),Data,3,FALSE)),VLOOKUP(_xlfn.CONCAT(Q$2,RANDBETWEEN(1,VLOOKUP(Q$2,Modules,5,FALSE))),Data,3,FALSE),VLOOKUP(_xlfn.CONCAT(Q$2,$N7),Data,3,FALSE)),"")</f>
        <v>NP</v>
      </c>
      <c r="R7" s="8" t="str">
        <f ca="1">IF($N7&lt;=VLOOKUP(R$2,Modules,4,FALSE),IF(ISERROR(VLOOKUP(_xlfn.CONCAT(R$2,$N7),Data,3,FALSE)),VLOOKUP(_xlfn.CONCAT(R$2,RANDBETWEEN(1,VLOOKUP(R$2,Modules,5,FALSE))),Data,3,FALSE),VLOOKUP(_xlfn.CONCAT(R$2,$N7),Data,3,FALSE)),"")</f>
        <v>Introduction to SQL</v>
      </c>
      <c r="S7" s="8" t="str">
        <f ca="1">IF($N7&lt;=VLOOKUP(S$2,Modules,4,FALSE),IF(ISERROR(VLOOKUP(_xlfn.CONCAT(S$2,$N7),Data,3,FALSE)),VLOOKUP(_xlfn.CONCAT(S$2,RANDBETWEEN(1,VLOOKUP(S$2,Modules,5,FALSE))),Data,3,FALSE),VLOOKUP(_xlfn.CONCAT(S$2,$N7),Data,3,FALSE)),"")</f>
        <v>MIPS Microarchitecture</v>
      </c>
      <c r="T7" s="8" t="str">
        <f ca="1">IF($N7&lt;=VLOOKUP(T$2,Modules,4,FALSE),IF(ISERROR(VLOOKUP(_xlfn.CONCAT(T$2,$N7),Data,3,FALSE)),VLOOKUP(_xlfn.CONCAT(T$2,RANDBETWEEN(1,VLOOKUP(T$2,Modules,5,FALSE))),Data,3,FALSE),VLOOKUP(_xlfn.CONCAT(T$2,$N7),Data,3,FALSE)),"")</f>
        <v>Pointers</v>
      </c>
      <c r="U7" s="8" t="str">
        <f ca="1">IF($N7&lt;=VLOOKUP(U$2,Modules,4,FALSE),IF(ISERROR(VLOOKUP(_xlfn.CONCAT(U$2,$N7),Data,3,FALSE)),VLOOKUP(_xlfn.CONCAT(U$2,RANDBETWEEN(1,VLOOKUP(U$2,Modules,5,FALSE))),Data,3,FALSE),VLOOKUP(_xlfn.CONCAT(U$2,$N7),Data,3,FALSE)),"")</f>
        <v>Sets and Cardinality</v>
      </c>
      <c r="V7" s="8" t="str">
        <f ca="1">IF($N7&lt;=VLOOKUP(V$2,Modules,4,FALSE),IF(ISERROR(VLOOKUP(_xlfn.CONCAT(V$2,$N7),Data,3,FALSE)),VLOOKUP(_xlfn.CONCAT(V$2,RANDBETWEEN(1,VLOOKUP(V$2,Modules,5,FALSE))),Data,3,FALSE),VLOOKUP(_xlfn.CONCAT(V$2,$N7),Data,3,FALSE)),"")</f>
        <v>Attacks and Goals</v>
      </c>
      <c r="W7" s="8" t="str">
        <f ca="1">IF($N7&lt;=VLOOKUP(W$2,Modules,4,FALSE),IF(ISERROR(VLOOKUP(_xlfn.CONCAT(W$2,$N7),Data,3,FALSE)),VLOOKUP(_xlfn.CONCAT(W$2,RANDBETWEEN(1,VLOOKUP(W$2,Modules,5,FALSE))),Data,3,FALSE),VLOOKUP(_xlfn.CONCAT(W$2,$N7),Data,3,FALSE)),"")</f>
        <v>The Internet</v>
      </c>
      <c r="X7" s="8" t="str">
        <f ca="1">IF($N7&lt;=VLOOKUP(X$2,Modules,4,FALSE),IF(ISERROR(VLOOKUP(_xlfn.CONCAT(X$2,$N7),Data,3,FALSE)),VLOOKUP(_xlfn.CONCAT(X$2,RANDBETWEEN(1,VLOOKUP(X$2,Modules,5,FALSE))),Data,3,FALSE),VLOOKUP(_xlfn.CONCAT(X$2,$N7),Data,3,FALSE)),"")</f>
        <v>Algebraic Data Types</v>
      </c>
      <c r="AA7">
        <f ca="1">RAND()</f>
        <v>7.5892725495082636E-2</v>
      </c>
      <c r="AB7">
        <f>ROW()-2</f>
        <v>5</v>
      </c>
      <c r="AC7">
        <v>5</v>
      </c>
      <c r="AD7">
        <f>IF(MOD(Table5[[#This Row],[ref]],MAX(Table3[Slots]))=0,QUOTIENT(Table5[[#This Row],[ref]],MAX(Table3[Slots])),QUOTIENT(Table5[[#This Row],[ref]],MAX(Table3[Slots]))+1)</f>
        <v>1</v>
      </c>
      <c r="AE7">
        <f>IF(MOD($AC7,MAX(Table3[Slots]))&lt;&gt;0,MOD($AC7,MAX(Table3[Slots])),MAX(Table3[Slots]))</f>
        <v>5</v>
      </c>
      <c r="AF7" s="11">
        <f ca="1">IF(INDEX(gen_topics,Table5[[#This Row],[row]],Table5[[#This Row],[column]])="",0,1)</f>
        <v>1</v>
      </c>
    </row>
    <row r="8" spans="1:37" x14ac:dyDescent="0.2">
      <c r="A8" t="s">
        <v>10</v>
      </c>
      <c r="B8">
        <v>1</v>
      </c>
      <c r="C8">
        <f t="shared" si="1"/>
        <v>24</v>
      </c>
      <c r="D8">
        <f t="shared" si="2"/>
        <v>24</v>
      </c>
      <c r="E8">
        <f t="shared" si="0"/>
        <v>14</v>
      </c>
      <c r="G8" t="str">
        <f>_xlfn.CONCAT(Table1[[#This Row],[Module]],COUNTIF($H$3:H8,Table1[[#This Row],[Module]]))</f>
        <v>NLP6</v>
      </c>
      <c r="H8" t="s">
        <v>0</v>
      </c>
      <c r="I8" t="s">
        <v>28</v>
      </c>
      <c r="J8">
        <f ca="1">COUNTIF(Table4[],Table1[[#This Row],[Topics]])</f>
        <v>3</v>
      </c>
      <c r="K8">
        <f ca="1">COUNTIF(Timetable,Table1[[#This Row],[Topics]])</f>
        <v>3</v>
      </c>
      <c r="N8">
        <v>6</v>
      </c>
      <c r="O8" s="8" t="str">
        <f ca="1">IF($N8&lt;=VLOOKUP(O$2,Modules,4,FALSE),IF(ISERROR(VLOOKUP(_xlfn.CONCAT(O$2,$N8),Data,3,FALSE)),VLOOKUP(_xlfn.CONCAT(O$2,RANDBETWEEN(1,VLOOKUP(O$2,Modules,5,FALSE))),Data,3,FALSE),VLOOKUP(_xlfn.CONCAT(O$2,$N8),Data,3,FALSE)),"")</f>
        <v>Discourse &amp; Text</v>
      </c>
      <c r="P8" s="8" t="str">
        <f ca="1">IF($N8&lt;=VLOOKUP(P$2,Modules,4,FALSE),IF(ISERROR(VLOOKUP(_xlfn.CONCAT(P$2,$N8),Data,3,FALSE)),VLOOKUP(_xlfn.CONCAT(P$2,RANDBETWEEN(1,VLOOKUP(P$2,Modules,5,FALSE))),Data,3,FALSE),VLOOKUP(_xlfn.CONCAT(P$2,$N8),Data,3,FALSE)),"")</f>
        <v>ROC Analysis</v>
      </c>
      <c r="Q8" s="8" t="str">
        <f ca="1">IF($N8&lt;=VLOOKUP(Q$2,Modules,4,FALSE),IF(ISERROR(VLOOKUP(_xlfn.CONCAT(Q$2,$N8),Data,3,FALSE)),VLOOKUP(_xlfn.CONCAT(Q$2,RANDBETWEEN(1,VLOOKUP(Q$2,Modules,5,FALSE))),Data,3,FALSE),VLOOKUP(_xlfn.CONCAT(Q$2,$N8),Data,3,FALSE)),"")</f>
        <v>Decidability and Computability</v>
      </c>
      <c r="R8" s="8" t="str">
        <f ca="1">IF($N8&lt;=VLOOKUP(R$2,Modules,4,FALSE),IF(ISERROR(VLOOKUP(_xlfn.CONCAT(R$2,$N8),Data,3,FALSE)),VLOOKUP(_xlfn.CONCAT(R$2,RANDBETWEEN(1,VLOOKUP(R$2,Modules,5,FALSE))),Data,3,FALSE),VLOOKUP(_xlfn.CONCAT(R$2,$N8),Data,3,FALSE)),"")</f>
        <v>Introduction to Transactions and Concurrency</v>
      </c>
      <c r="S8" s="8" t="str">
        <f ca="1">IF($N8&lt;=VLOOKUP(S$2,Modules,4,FALSE),IF(ISERROR(VLOOKUP(_xlfn.CONCAT(S$2,$N8),Data,3,FALSE)),VLOOKUP(_xlfn.CONCAT(S$2,RANDBETWEEN(1,VLOOKUP(S$2,Modules,5,FALSE))),Data,3,FALSE),VLOOKUP(_xlfn.CONCAT(S$2,$N8),Data,3,FALSE)),"")</f>
        <v>CPU Control</v>
      </c>
      <c r="T8" s="8" t="str">
        <f ca="1">IF($N8&lt;=VLOOKUP(T$2,Modules,4,FALSE),IF(ISERROR(VLOOKUP(_xlfn.CONCAT(T$2,$N8),Data,3,FALSE)),VLOOKUP(_xlfn.CONCAT(T$2,RANDBETWEEN(1,VLOOKUP(T$2,Modules,5,FALSE))),Data,3,FALSE),VLOOKUP(_xlfn.CONCAT(T$2,$N8),Data,3,FALSE)),"")</f>
        <v>Structures, Unions, Trees</v>
      </c>
      <c r="U8" s="8" t="str">
        <f ca="1">IF($N8&lt;=VLOOKUP(U$2,Modules,4,FALSE),IF(ISERROR(VLOOKUP(_xlfn.CONCAT(U$2,$N8),Data,3,FALSE)),VLOOKUP(_xlfn.CONCAT(U$2,RANDBETWEEN(1,VLOOKUP(U$2,Modules,5,FALSE))),Data,3,FALSE),VLOOKUP(_xlfn.CONCAT(U$2,$N8),Data,3,FALSE)),"")</f>
        <v>Relations on Sets</v>
      </c>
      <c r="V8" s="8" t="str">
        <f ca="1">IF($N8&lt;=VLOOKUP(V$2,Modules,4,FALSE),IF(ISERROR(VLOOKUP(_xlfn.CONCAT(V$2,$N8),Data,3,FALSE)),VLOOKUP(_xlfn.CONCAT(V$2,RANDBETWEEN(1,VLOOKUP(V$2,Modules,5,FALSE))),Data,3,FALSE),VLOOKUP(_xlfn.CONCAT(V$2,$N8),Data,3,FALSE)),"")</f>
        <v>The TLS and Tor Protocols</v>
      </c>
      <c r="W8" s="8" t="str">
        <f ca="1">IF($N8&lt;=VLOOKUP(W$2,Modules,4,FALSE),IF(ISERROR(VLOOKUP(_xlfn.CONCAT(W$2,$N8),Data,3,FALSE)),VLOOKUP(_xlfn.CONCAT(W$2,RANDBETWEEN(1,VLOOKUP(W$2,Modules,5,FALSE))),Data,3,FALSE),VLOOKUP(_xlfn.CONCAT(W$2,$N8),Data,3,FALSE)),"")</f>
        <v>Human Resource Management</v>
      </c>
      <c r="X8" s="8" t="str">
        <f ca="1">IF($N8&lt;=VLOOKUP(X$2,Modules,4,FALSE),IF(ISERROR(VLOOKUP(_xlfn.CONCAT(X$2,$N8),Data,3,FALSE)),VLOOKUP(_xlfn.CONCAT(X$2,RANDBETWEEN(1,VLOOKUP(X$2,Modules,5,FALSE))),Data,3,FALSE),VLOOKUP(_xlfn.CONCAT(X$2,$N8),Data,3,FALSE)),"")</f>
        <v>Imperative Ocaml</v>
      </c>
      <c r="AA8">
        <f ca="1">RAND()</f>
        <v>0.73711269636069621</v>
      </c>
      <c r="AB8">
        <f>ROW()-2</f>
        <v>6</v>
      </c>
      <c r="AC8">
        <v>6</v>
      </c>
      <c r="AD8">
        <f>IF(MOD(Table5[[#This Row],[ref]],MAX(Table3[Slots]))=0,QUOTIENT(Table5[[#This Row],[ref]],MAX(Table3[Slots])),QUOTIENT(Table5[[#This Row],[ref]],MAX(Table3[Slots]))+1)</f>
        <v>1</v>
      </c>
      <c r="AE8">
        <f>IF(MOD($AC8,MAX(Table3[Slots]))&lt;&gt;0,MOD($AC8,MAX(Table3[Slots])),MAX(Table3[Slots]))</f>
        <v>6</v>
      </c>
      <c r="AF8" s="11">
        <f ca="1">IF(INDEX(gen_topics,Table5[[#This Row],[row]],Table5[[#This Row],[column]])="",0,1)</f>
        <v>1</v>
      </c>
    </row>
    <row r="9" spans="1:37" x14ac:dyDescent="0.2">
      <c r="A9" t="s">
        <v>6</v>
      </c>
      <c r="B9">
        <v>1</v>
      </c>
      <c r="C9">
        <f t="shared" si="1"/>
        <v>24</v>
      </c>
      <c r="D9">
        <f t="shared" si="2"/>
        <v>24</v>
      </c>
      <c r="E9">
        <f t="shared" si="0"/>
        <v>10</v>
      </c>
      <c r="G9" t="str">
        <f>_xlfn.CONCAT(Table1[[#This Row],[Module]],COUNTIF($H$3:H9,Table1[[#This Row],[Module]]))</f>
        <v>NLP7</v>
      </c>
      <c r="H9" t="s">
        <v>0</v>
      </c>
      <c r="I9" t="s">
        <v>29</v>
      </c>
      <c r="J9">
        <f ca="1">COUNTIF(Table4[],Table1[[#This Row],[Topics]])</f>
        <v>3</v>
      </c>
      <c r="K9">
        <f ca="1">COUNTIF(Timetable,Table1[[#This Row],[Topics]])</f>
        <v>3</v>
      </c>
      <c r="N9">
        <v>7</v>
      </c>
      <c r="O9" s="8" t="str">
        <f ca="1">IF($N9&lt;=VLOOKUP(O$2,Modules,4,FALSE),IF(ISERROR(VLOOKUP(_xlfn.CONCAT(O$2,$N9),Data,3,FALSE)),VLOOKUP(_xlfn.CONCAT(O$2,RANDBETWEEN(1,VLOOKUP(O$2,Modules,5,FALSE))),Data,3,FALSE),VLOOKUP(_xlfn.CONCAT(O$2,$N9),Data,3,FALSE)),"")</f>
        <v>Deep Learning &amp; word Embeddings</v>
      </c>
      <c r="P9" s="8" t="str">
        <f ca="1">IF($N9&lt;=VLOOKUP(P$2,Modules,4,FALSE),IF(ISERROR(VLOOKUP(_xlfn.CONCAT(P$2,$N9),Data,3,FALSE)),VLOOKUP(_xlfn.CONCAT(P$2,RANDBETWEEN(1,VLOOKUP(P$2,Modules,5,FALSE))),Data,3,FALSE),VLOOKUP(_xlfn.CONCAT(P$2,$N9),Data,3,FALSE)),"")</f>
        <v>Face Recognition</v>
      </c>
      <c r="Q9" s="8" t="str">
        <f ca="1">IF($N9&lt;=VLOOKUP(Q$2,Modules,4,FALSE),IF(ISERROR(VLOOKUP(_xlfn.CONCAT(Q$2,$N9),Data,3,FALSE)),VLOOKUP(_xlfn.CONCAT(Q$2,RANDBETWEEN(1,VLOOKUP(Q$2,Modules,5,FALSE))),Data,3,FALSE),VLOOKUP(_xlfn.CONCAT(Q$2,$N9),Data,3,FALSE)),"")</f>
        <v>Lambda Calculus</v>
      </c>
      <c r="R9" s="8" t="str">
        <f ca="1">IF($N9&lt;=VLOOKUP(R$2,Modules,4,FALSE),IF(ISERROR(VLOOKUP(_xlfn.CONCAT(R$2,$N9),Data,3,FALSE)),VLOOKUP(_xlfn.CONCAT(R$2,RANDBETWEEN(1,VLOOKUP(R$2,Modules,5,FALSE))),Data,3,FALSE),VLOOKUP(_xlfn.CONCAT(R$2,$N9),Data,3,FALSE)),"")</f>
        <v>Database Design - ER diagrams and mapping to DB</v>
      </c>
      <c r="S9" s="8" t="str">
        <f ca="1">IF($N9&lt;=VLOOKUP(S$2,Modules,4,FALSE),IF(ISERROR(VLOOKUP(_xlfn.CONCAT(S$2,$N9),Data,3,FALSE)),VLOOKUP(_xlfn.CONCAT(S$2,RANDBETWEEN(1,VLOOKUP(S$2,Modules,5,FALSE))),Data,3,FALSE),VLOOKUP(_xlfn.CONCAT(S$2,$N9),Data,3,FALSE)),"")</f>
        <v>IO and Peripherals</v>
      </c>
      <c r="T9" s="8" t="str">
        <f ca="1">IF($N9&lt;=VLOOKUP(T$2,Modules,4,FALSE),IF(ISERROR(VLOOKUP(_xlfn.CONCAT(T$2,$N9),Data,3,FALSE)),VLOOKUP(_xlfn.CONCAT(T$2,RANDBETWEEN(1,VLOOKUP(T$2,Modules,5,FALSE))),Data,3,FALSE),VLOOKUP(_xlfn.CONCAT(T$2,$N9),Data,3,FALSE)),"")</f>
        <v>Class</v>
      </c>
      <c r="U9" s="8" t="str">
        <f ca="1">IF($N9&lt;=VLOOKUP(U$2,Modules,4,FALSE),IF(ISERROR(VLOOKUP(_xlfn.CONCAT(U$2,$N9),Data,3,FALSE)),VLOOKUP(_xlfn.CONCAT(U$2,RANDBETWEEN(1,VLOOKUP(U$2,Modules,5,FALSE))),Data,3,FALSE),VLOOKUP(_xlfn.CONCAT(U$2,$N9),Data,3,FALSE)),"")</f>
        <v>Functions</v>
      </c>
      <c r="V9" s="8" t="str">
        <f ca="1">IF($N9&lt;=VLOOKUP(V$2,Modules,4,FALSE),IF(ISERROR(VLOOKUP(_xlfn.CONCAT(V$2,$N9),Data,3,FALSE)),VLOOKUP(_xlfn.CONCAT(V$2,RANDBETWEEN(1,VLOOKUP(V$2,Modules,5,FALSE))),Data,3,FALSE),VLOOKUP(_xlfn.CONCAT(V$2,$N9),Data,3,FALSE)),"")</f>
        <v>Automated Protocol Verification</v>
      </c>
      <c r="W9" s="8" t="str">
        <f ca="1">IF($N9&lt;=VLOOKUP(W$2,Modules,4,FALSE),IF(ISERROR(VLOOKUP(_xlfn.CONCAT(W$2,$N9),Data,3,FALSE)),VLOOKUP(_xlfn.CONCAT(W$2,RANDBETWEEN(1,VLOOKUP(W$2,Modules,5,FALSE))),Data,3,FALSE),VLOOKUP(_xlfn.CONCAT(W$2,$N9),Data,3,FALSE)),"")</f>
        <v>Ethics</v>
      </c>
      <c r="X9" s="8" t="str">
        <f ca="1">IF($N9&lt;=VLOOKUP(X$2,Modules,4,FALSE),IF(ISERROR(VLOOKUP(_xlfn.CONCAT(X$2,$N9),Data,3,FALSE)),VLOOKUP(_xlfn.CONCAT(X$2,RANDBETWEEN(1,VLOOKUP(X$2,Modules,5,FALSE))),Data,3,FALSE),VLOOKUP(_xlfn.CONCAT(X$2,$N9),Data,3,FALSE)),"")</f>
        <v>Imperative Ocaml</v>
      </c>
      <c r="AA9">
        <f ca="1">RAND()</f>
        <v>0.28857282279653107</v>
      </c>
      <c r="AB9">
        <f>ROW()-2</f>
        <v>7</v>
      </c>
      <c r="AC9">
        <v>7</v>
      </c>
      <c r="AD9">
        <f>IF(MOD(Table5[[#This Row],[ref]],MAX(Table3[Slots]))=0,QUOTIENT(Table5[[#This Row],[ref]],MAX(Table3[Slots])),QUOTIENT(Table5[[#This Row],[ref]],MAX(Table3[Slots]))+1)</f>
        <v>1</v>
      </c>
      <c r="AE9">
        <f>IF(MOD($AC9,MAX(Table3[Slots]))&lt;&gt;0,MOD($AC9,MAX(Table3[Slots])),MAX(Table3[Slots]))</f>
        <v>7</v>
      </c>
      <c r="AF9" s="11">
        <f ca="1">IF(INDEX(gen_topics,Table5[[#This Row],[row]],Table5[[#This Row],[column]])="",0,1)</f>
        <v>1</v>
      </c>
    </row>
    <row r="10" spans="1:37" x14ac:dyDescent="0.2">
      <c r="A10" t="s">
        <v>5</v>
      </c>
      <c r="B10">
        <v>1</v>
      </c>
      <c r="C10">
        <f t="shared" si="1"/>
        <v>24</v>
      </c>
      <c r="D10">
        <f t="shared" si="2"/>
        <v>24</v>
      </c>
      <c r="E10">
        <f t="shared" si="0"/>
        <v>13</v>
      </c>
      <c r="G10" t="str">
        <f>_xlfn.CONCAT(Table1[[#This Row],[Module]],COUNTIF($H$3:H10,Table1[[#This Row],[Module]]))</f>
        <v>NLP8</v>
      </c>
      <c r="H10" t="s">
        <v>0</v>
      </c>
      <c r="I10" t="s">
        <v>30</v>
      </c>
      <c r="J10">
        <f ca="1">COUNTIF(Table4[],Table1[[#This Row],[Topics]])</f>
        <v>1</v>
      </c>
      <c r="K10">
        <f ca="1">COUNTIF(Timetable,Table1[[#This Row],[Topics]])</f>
        <v>1</v>
      </c>
      <c r="N10">
        <v>8</v>
      </c>
      <c r="O10" s="8" t="str">
        <f ca="1">IF($N10&lt;=VLOOKUP(O$2,Modules,4,FALSE),IF(ISERROR(VLOOKUP(_xlfn.CONCAT(O$2,$N10),Data,3,FALSE)),VLOOKUP(_xlfn.CONCAT(O$2,RANDBETWEEN(1,VLOOKUP(O$2,Modules,5,FALSE))),Data,3,FALSE),VLOOKUP(_xlfn.CONCAT(O$2,$N10),Data,3,FALSE)),"")</f>
        <v>Sentiment Analysis</v>
      </c>
      <c r="P10" s="8" t="str">
        <f ca="1">IF($N10&lt;=VLOOKUP(P$2,Modules,4,FALSE),IF(ISERROR(VLOOKUP(_xlfn.CONCAT(P$2,$N10),Data,3,FALSE)),VLOOKUP(_xlfn.CONCAT(P$2,RANDBETWEEN(1,VLOOKUP(P$2,Modules,5,FALSE))),Data,3,FALSE),VLOOKUP(_xlfn.CONCAT(P$2,$N10),Data,3,FALSE)),"")</f>
        <v>3D Imaging</v>
      </c>
      <c r="Q10" s="8" t="str">
        <f ca="1">IF($N10&lt;=VLOOKUP(Q$2,Modules,4,FALSE),IF(ISERROR(VLOOKUP(_xlfn.CONCAT(Q$2,$N10),Data,3,FALSE)),VLOOKUP(_xlfn.CONCAT(Q$2,RANDBETWEEN(1,VLOOKUP(Q$2,Modules,5,FALSE))),Data,3,FALSE),VLOOKUP(_xlfn.CONCAT(Q$2,$N10),Data,3,FALSE)),"")</f>
        <v>Lambda Calculus</v>
      </c>
      <c r="R10" s="8" t="str">
        <f ca="1">IF($N10&lt;=VLOOKUP(R$2,Modules,4,FALSE),IF(ISERROR(VLOOKUP(_xlfn.CONCAT(R$2,$N10),Data,3,FALSE)),VLOOKUP(_xlfn.CONCAT(R$2,RANDBETWEEN(1,VLOOKUP(R$2,Modules,5,FALSE))),Data,3,FALSE),VLOOKUP(_xlfn.CONCAT(R$2,$N10),Data,3,FALSE)),"")</f>
        <v>Java &amp; SQL - using a DB through JDBC</v>
      </c>
      <c r="S10" s="8" t="str">
        <f ca="1">IF($N10&lt;=VLOOKUP(S$2,Modules,4,FALSE),IF(ISERROR(VLOOKUP(_xlfn.CONCAT(S$2,$N10),Data,3,FALSE)),VLOOKUP(_xlfn.CONCAT(S$2,RANDBETWEEN(1,VLOOKUP(S$2,Modules,5,FALSE))),Data,3,FALSE),VLOOKUP(_xlfn.CONCAT(S$2,$N10),Data,3,FALSE)),"")</f>
        <v>Improving Performance - Cache</v>
      </c>
      <c r="T10" s="8" t="str">
        <f ca="1">IF($N10&lt;=VLOOKUP(T$2,Modules,4,FALSE),IF(ISERROR(VLOOKUP(_xlfn.CONCAT(T$2,$N10),Data,3,FALSE)),VLOOKUP(_xlfn.CONCAT(T$2,RANDBETWEEN(1,VLOOKUP(T$2,Modules,5,FALSE))),Data,3,FALSE),VLOOKUP(_xlfn.CONCAT(T$2,$N10),Data,3,FALSE)),"")</f>
        <v>Constructors</v>
      </c>
      <c r="U10" s="8" t="str">
        <f ca="1">IF($N10&lt;=VLOOKUP(U$2,Modules,4,FALSE),IF(ISERROR(VLOOKUP(_xlfn.CONCAT(U$2,$N10),Data,3,FALSE)),VLOOKUP(_xlfn.CONCAT(U$2,RANDBETWEEN(1,VLOOKUP(U$2,Modules,5,FALSE))),Data,3,FALSE),VLOOKUP(_xlfn.CONCAT(U$2,$N10),Data,3,FALSE)),"")</f>
        <v>Inductive Definitions of Sets</v>
      </c>
      <c r="V10" s="8" t="str">
        <f ca="1">IF($N10&lt;=VLOOKUP(V$2,Modules,4,FALSE),IF(ISERROR(VLOOKUP(_xlfn.CONCAT(V$2,$N10),Data,3,FALSE)),VLOOKUP(_xlfn.CONCAT(V$2,RANDBETWEEN(1,VLOOKUP(V$2,Modules,5,FALSE))),Data,3,FALSE),VLOOKUP(_xlfn.CONCAT(V$2,$N10),Data,3,FALSE)),"")</f>
        <v>An Overview of Web Security</v>
      </c>
      <c r="W10" s="8" t="str">
        <f ca="1">IF($N10&lt;=VLOOKUP(W$2,Modules,4,FALSE),IF(ISERROR(VLOOKUP(_xlfn.CONCAT(W$2,$N10),Data,3,FALSE)),VLOOKUP(_xlfn.CONCAT(W$2,RANDBETWEEN(1,VLOOKUP(W$2,Modules,5,FALSE))),Data,3,FALSE),VLOOKUP(_xlfn.CONCAT(W$2,$N10),Data,3,FALSE)),"")</f>
        <v>GDPR &amp; Freedom of Information</v>
      </c>
      <c r="X10" s="8" t="str">
        <f ca="1">IF($N10&lt;=VLOOKUP(X$2,Modules,4,FALSE),IF(ISERROR(VLOOKUP(_xlfn.CONCAT(X$2,$N10),Data,3,FALSE)),VLOOKUP(_xlfn.CONCAT(X$2,RANDBETWEEN(1,VLOOKUP(X$2,Modules,5,FALSE))),Data,3,FALSE),VLOOKUP(_xlfn.CONCAT(X$2,$N10),Data,3,FALSE)),"")</f>
        <v>Modules and Functors</v>
      </c>
      <c r="AA10">
        <f ca="1">RAND()</f>
        <v>0.37698440829290825</v>
      </c>
      <c r="AB10">
        <f>ROW()-2</f>
        <v>8</v>
      </c>
      <c r="AC10">
        <v>8</v>
      </c>
      <c r="AD10">
        <f>IF(MOD(Table5[[#This Row],[ref]],MAX(Table3[Slots]))=0,QUOTIENT(Table5[[#This Row],[ref]],MAX(Table3[Slots])),QUOTIENT(Table5[[#This Row],[ref]],MAX(Table3[Slots]))+1)</f>
        <v>1</v>
      </c>
      <c r="AE10">
        <f>IF(MOD($AC10,MAX(Table3[Slots]))&lt;&gt;0,MOD($AC10,MAX(Table3[Slots])),MAX(Table3[Slots]))</f>
        <v>8</v>
      </c>
      <c r="AF10" s="11">
        <f ca="1">IF(INDEX(gen_topics,Table5[[#This Row],[row]],Table5[[#This Row],[column]])="",0,1)</f>
        <v>1</v>
      </c>
    </row>
    <row r="11" spans="1:37" x14ac:dyDescent="0.2">
      <c r="A11" t="s">
        <v>3</v>
      </c>
      <c r="B11">
        <v>1</v>
      </c>
      <c r="C11">
        <f t="shared" si="1"/>
        <v>24</v>
      </c>
      <c r="D11">
        <f t="shared" si="2"/>
        <v>24</v>
      </c>
      <c r="E11">
        <f t="shared" si="0"/>
        <v>7</v>
      </c>
      <c r="G11" t="str">
        <f>_xlfn.CONCAT(Table1[[#This Row],[Module]],COUNTIF($H$3:H11,Table1[[#This Row],[Module]]))</f>
        <v>NLP9</v>
      </c>
      <c r="H11" t="s">
        <v>0</v>
      </c>
      <c r="I11" t="s">
        <v>31</v>
      </c>
      <c r="J11">
        <f ca="1">COUNTIF(Table4[],Table1[[#This Row],[Topics]])</f>
        <v>2</v>
      </c>
      <c r="K11">
        <f ca="1">COUNTIF(Timetable,Table1[[#This Row],[Topics]])</f>
        <v>2</v>
      </c>
      <c r="N11">
        <v>9</v>
      </c>
      <c r="O11" s="8" t="str">
        <f ca="1">IF($N11&lt;=VLOOKUP(O$2,Modules,4,FALSE),IF(ISERROR(VLOOKUP(_xlfn.CONCAT(O$2,$N11),Data,3,FALSE)),VLOOKUP(_xlfn.CONCAT(O$2,RANDBETWEEN(1,VLOOKUP(O$2,Modules,5,FALSE))),Data,3,FALSE),VLOOKUP(_xlfn.CONCAT(O$2,$N11),Data,3,FALSE)),"")</f>
        <v>Beyond Question Answering</v>
      </c>
      <c r="P11" s="8" t="str">
        <f ca="1">IF($N11&lt;=VLOOKUP(P$2,Modules,4,FALSE),IF(ISERROR(VLOOKUP(_xlfn.CONCAT(P$2,$N11),Data,3,FALSE)),VLOOKUP(_xlfn.CONCAT(P$2,RANDBETWEEN(1,VLOOKUP(P$2,Modules,5,FALSE))),Data,3,FALSE),VLOOKUP(_xlfn.CONCAT(P$2,$N11),Data,3,FALSE)),"")</f>
        <v>Advanced Edge Detection</v>
      </c>
      <c r="Q11" s="8" t="str">
        <f ca="1">IF($N11&lt;=VLOOKUP(Q$2,Modules,4,FALSE),IF(ISERROR(VLOOKUP(_xlfn.CONCAT(Q$2,$N11),Data,3,FALSE)),VLOOKUP(_xlfn.CONCAT(Q$2,RANDBETWEEN(1,VLOOKUP(Q$2,Modules,5,FALSE))),Data,3,FALSE),VLOOKUP(_xlfn.CONCAT(Q$2,$N11),Data,3,FALSE)),"")</f>
        <v>NP</v>
      </c>
      <c r="R11" s="8" t="str">
        <f ca="1">IF($N11&lt;=VLOOKUP(R$2,Modules,4,FALSE),IF(ISERROR(VLOOKUP(_xlfn.CONCAT(R$2,$N11),Data,3,FALSE)),VLOOKUP(_xlfn.CONCAT(R$2,RANDBETWEEN(1,VLOOKUP(R$2,Modules,5,FALSE))),Data,3,FALSE),VLOOKUP(_xlfn.CONCAT(R$2,$N11),Data,3,FALSE)),"")</f>
        <v>Relational Databases</v>
      </c>
      <c r="S11" s="8" t="str">
        <f ca="1">IF($N11&lt;=VLOOKUP(S$2,Modules,4,FALSE),IF(ISERROR(VLOOKUP(_xlfn.CONCAT(S$2,$N11),Data,3,FALSE)),VLOOKUP(_xlfn.CONCAT(S$2,RANDBETWEEN(1,VLOOKUP(S$2,Modules,5,FALSE))),Data,3,FALSE),VLOOKUP(_xlfn.CONCAT(S$2,$N11),Data,3,FALSE)),"")</f>
        <v>Improving Performance - Pipelining</v>
      </c>
      <c r="T11" s="8" t="str">
        <f ca="1">IF($N11&lt;=VLOOKUP(T$2,Modules,4,FALSE),IF(ISERROR(VLOOKUP(_xlfn.CONCAT(T$2,$N11),Data,3,FALSE)),VLOOKUP(_xlfn.CONCAT(T$2,RANDBETWEEN(1,VLOOKUP(T$2,Modules,5,FALSE))),Data,3,FALSE),VLOOKUP(_xlfn.CONCAT(T$2,$N11),Data,3,FALSE)),"")</f>
        <v>Inheritance</v>
      </c>
      <c r="U11" s="8" t="str">
        <f ca="1">IF($N11&lt;=VLOOKUP(U$2,Modules,4,FALSE),IF(ISERROR(VLOOKUP(_xlfn.CONCAT(U$2,$N11),Data,3,FALSE)),VLOOKUP(_xlfn.CONCAT(U$2,RANDBETWEEN(1,VLOOKUP(U$2,Modules,5,FALSE))),Data,3,FALSE),VLOOKUP(_xlfn.CONCAT(U$2,$N11),Data,3,FALSE)),"")</f>
        <v>Probability</v>
      </c>
      <c r="V11" s="8" t="str">
        <f ca="1">IF($N11&lt;=VLOOKUP(V$2,Modules,4,FALSE),IF(ISERROR(VLOOKUP(_xlfn.CONCAT(V$2,$N11),Data,3,FALSE)),VLOOKUP(_xlfn.CONCAT(V$2,RANDBETWEEN(1,VLOOKUP(V$2,Modules,5,FALSE))),Data,3,FALSE),VLOOKUP(_xlfn.CONCAT(V$2,$N11),Data,3,FALSE)),"")</f>
        <v>Web Security</v>
      </c>
      <c r="W11" s="8" t="str">
        <f ca="1">IF($N11&lt;=VLOOKUP(W$2,Modules,4,FALSE),IF(ISERROR(VLOOKUP(_xlfn.CONCAT(W$2,$N11),Data,3,FALSE)),VLOOKUP(_xlfn.CONCAT(W$2,RANDBETWEEN(1,VLOOKUP(W$2,Modules,5,FALSE))),Data,3,FALSE),VLOOKUP(_xlfn.CONCAT(W$2,$N11),Data,3,FALSE)),"")</f>
        <v>Human Resource Management</v>
      </c>
      <c r="X11" s="8" t="str">
        <f ca="1">IF($N11&lt;=VLOOKUP(X$2,Modules,4,FALSE),IF(ISERROR(VLOOKUP(_xlfn.CONCAT(X$2,$N11),Data,3,FALSE)),VLOOKUP(_xlfn.CONCAT(X$2,RANDBETWEEN(1,VLOOKUP(X$2,Modules,5,FALSE))),Data,3,FALSE),VLOOKUP(_xlfn.CONCAT(X$2,$N11),Data,3,FALSE)),"")</f>
        <v>Monads</v>
      </c>
      <c r="AA11">
        <f ca="1">RAND()</f>
        <v>0.62612949375838733</v>
      </c>
      <c r="AB11">
        <f>ROW()-2</f>
        <v>9</v>
      </c>
      <c r="AC11">
        <v>9</v>
      </c>
      <c r="AD11">
        <f>IF(MOD(Table5[[#This Row],[ref]],MAX(Table3[Slots]))=0,QUOTIENT(Table5[[#This Row],[ref]],MAX(Table3[Slots])),QUOTIENT(Table5[[#This Row],[ref]],MAX(Table3[Slots]))+1)</f>
        <v>1</v>
      </c>
      <c r="AE11">
        <f>IF(MOD($AC11,MAX(Table3[Slots]))&lt;&gt;0,MOD($AC11,MAX(Table3[Slots])),MAX(Table3[Slots]))</f>
        <v>9</v>
      </c>
      <c r="AF11" s="11">
        <f ca="1">IF(INDEX(gen_topics,Table5[[#This Row],[row]],Table5[[#This Row],[column]])="",0,1)</f>
        <v>1</v>
      </c>
    </row>
    <row r="12" spans="1:37" x14ac:dyDescent="0.2">
      <c r="A12" t="s">
        <v>4</v>
      </c>
      <c r="B12">
        <v>1</v>
      </c>
      <c r="C12">
        <f t="shared" si="1"/>
        <v>24</v>
      </c>
      <c r="D12">
        <f t="shared" si="2"/>
        <v>24</v>
      </c>
      <c r="E12">
        <f t="shared" si="0"/>
        <v>4</v>
      </c>
      <c r="G12" t="str">
        <f>_xlfn.CONCAT(Table1[[#This Row],[Module]],COUNTIF($H$3:H12,Table1[[#This Row],[Module]]))</f>
        <v>Vision1</v>
      </c>
      <c r="H12" t="s">
        <v>1</v>
      </c>
      <c r="I12" t="s">
        <v>33</v>
      </c>
      <c r="J12">
        <f ca="1">COUNTIF(Table4[],Table1[[#This Row],[Topics]])</f>
        <v>3</v>
      </c>
      <c r="K12">
        <f ca="1">COUNTIF(Timetable,Table1[[#This Row],[Topics]])</f>
        <v>3</v>
      </c>
      <c r="N12">
        <v>10</v>
      </c>
      <c r="O12" s="8" t="str">
        <f ca="1">IF($N12&lt;=VLOOKUP(O$2,Modules,4,FALSE),IF(ISERROR(VLOOKUP(_xlfn.CONCAT(O$2,$N12),Data,3,FALSE)),VLOOKUP(_xlfn.CONCAT(O$2,RANDBETWEEN(1,VLOOKUP(O$2,Modules,5,FALSE))),Data,3,FALSE),VLOOKUP(_xlfn.CONCAT(O$2,$N12),Data,3,FALSE)),"")</f>
        <v>Deep Learning &amp; word Embeddings</v>
      </c>
      <c r="P12" s="8" t="str">
        <f ca="1">IF($N12&lt;=VLOOKUP(P$2,Modules,4,FALSE),IF(ISERROR(VLOOKUP(_xlfn.CONCAT(P$2,$N12),Data,3,FALSE)),VLOOKUP(_xlfn.CONCAT(P$2,RANDBETWEEN(1,VLOOKUP(P$2,Modules,5,FALSE))),Data,3,FALSE),VLOOKUP(_xlfn.CONCAT(P$2,$N12),Data,3,FALSE)),"")</f>
        <v>Motion</v>
      </c>
      <c r="Q12" s="8" t="str">
        <f ca="1">IF($N12&lt;=VLOOKUP(Q$2,Modules,4,FALSE),IF(ISERROR(VLOOKUP(_xlfn.CONCAT(Q$2,$N12),Data,3,FALSE)),VLOOKUP(_xlfn.CONCAT(Q$2,RANDBETWEEN(1,VLOOKUP(Q$2,Modules,5,FALSE))),Data,3,FALSE),VLOOKUP(_xlfn.CONCAT(Q$2,$N12),Data,3,FALSE)),"")</f>
        <v>Lambda Calculus</v>
      </c>
      <c r="R12" s="8" t="str">
        <f ca="1">IF($N12&lt;=VLOOKUP(R$2,Modules,4,FALSE),IF(ISERROR(VLOOKUP(_xlfn.CONCAT(R$2,$N12),Data,3,FALSE)),VLOOKUP(_xlfn.CONCAT(R$2,RANDBETWEEN(1,VLOOKUP(R$2,Modules,5,FALSE))),Data,3,FALSE),VLOOKUP(_xlfn.CONCAT(R$2,$N12),Data,3,FALSE)),"")</f>
        <v>Relational Model</v>
      </c>
      <c r="S12" s="8" t="str">
        <f ca="1">IF($N12&lt;=VLOOKUP(S$2,Modules,4,FALSE),IF(ISERROR(VLOOKUP(_xlfn.CONCAT(S$2,$N12),Data,3,FALSE)),VLOOKUP(_xlfn.CONCAT(S$2,RANDBETWEEN(1,VLOOKUP(S$2,Modules,5,FALSE))),Data,3,FALSE),VLOOKUP(_xlfn.CONCAT(S$2,$N12),Data,3,FALSE)),"")</f>
        <v>Superscalar</v>
      </c>
      <c r="T12" s="8" t="str">
        <f ca="1">IF($N12&lt;=VLOOKUP(T$2,Modules,4,FALSE),IF(ISERROR(VLOOKUP(_xlfn.CONCAT(T$2,$N12),Data,3,FALSE)),VLOOKUP(_xlfn.CONCAT(T$2,RANDBETWEEN(1,VLOOKUP(T$2,Modules,5,FALSE))),Data,3,FALSE),VLOOKUP(_xlfn.CONCAT(T$2,$N12),Data,3,FALSE)),"")</f>
        <v>Operator overloading</v>
      </c>
      <c r="U12" s="8" t="str">
        <f ca="1">IF($N12&lt;=VLOOKUP(U$2,Modules,4,FALSE),IF(ISERROR(VLOOKUP(_xlfn.CONCAT(U$2,$N12),Data,3,FALSE)),VLOOKUP(_xlfn.CONCAT(U$2,RANDBETWEEN(1,VLOOKUP(U$2,Modules,5,FALSE))),Data,3,FALSE),VLOOKUP(_xlfn.CONCAT(U$2,$N12),Data,3,FALSE)),"")</f>
        <v>Probability - Discrete Random Variables</v>
      </c>
      <c r="V12" s="8" t="str">
        <f ca="1">IF($N12&lt;=VLOOKUP(V$2,Modules,4,FALSE),IF(ISERROR(VLOOKUP(_xlfn.CONCAT(V$2,$N12),Data,3,FALSE)),VLOOKUP(_xlfn.CONCAT(V$2,RANDBETWEEN(1,VLOOKUP(V$2,Modules,5,FALSE))),Data,3,FALSE),VLOOKUP(_xlfn.CONCAT(V$2,$N12),Data,3,FALSE)),"")</f>
        <v>Reverse Engineering</v>
      </c>
      <c r="W12" s="8" t="str">
        <f ca="1">IF($N12&lt;=VLOOKUP(W$2,Modules,4,FALSE),IF(ISERROR(VLOOKUP(_xlfn.CONCAT(W$2,$N12),Data,3,FALSE)),VLOOKUP(_xlfn.CONCAT(W$2,RANDBETWEEN(1,VLOOKUP(W$2,Modules,5,FALSE))),Data,3,FALSE),VLOOKUP(_xlfn.CONCAT(W$2,$N12),Data,3,FALSE)),"")</f>
        <v>Human Resource Management</v>
      </c>
      <c r="X12" s="8" t="str">
        <f ca="1">IF($N12&lt;=VLOOKUP(X$2,Modules,4,FALSE),IF(ISERROR(VLOOKUP(_xlfn.CONCAT(X$2,$N12),Data,3,FALSE)),VLOOKUP(_xlfn.CONCAT(X$2,RANDBETWEEN(1,VLOOKUP(X$2,Modules,5,FALSE))),Data,3,FALSE),VLOOKUP(_xlfn.CONCAT(X$2,$N12),Data,3,FALSE)),"")</f>
        <v>Monads</v>
      </c>
      <c r="AA12">
        <f ca="1">RAND()</f>
        <v>3.4733237542379003E-2</v>
      </c>
      <c r="AB12">
        <f>ROW()-2</f>
        <v>10</v>
      </c>
      <c r="AC12">
        <v>10</v>
      </c>
      <c r="AD12">
        <f>IF(MOD(Table5[[#This Row],[ref]],MAX(Table3[Slots]))=0,QUOTIENT(Table5[[#This Row],[ref]],MAX(Table3[Slots])),QUOTIENT(Table5[[#This Row],[ref]],MAX(Table3[Slots]))+1)</f>
        <v>1</v>
      </c>
      <c r="AE12">
        <f>IF(MOD($AC12,MAX(Table3[Slots]))&lt;&gt;0,MOD($AC12,MAX(Table3[Slots])),MAX(Table3[Slots]))</f>
        <v>10</v>
      </c>
      <c r="AF12" s="11">
        <f ca="1">IF(INDEX(gen_topics,Table5[[#This Row],[row]],Table5[[#This Row],[column]])="",0,1)</f>
        <v>1</v>
      </c>
      <c r="AK12" t="s">
        <v>134</v>
      </c>
    </row>
    <row r="13" spans="1:37" x14ac:dyDescent="0.2">
      <c r="G13" t="str">
        <f>_xlfn.CONCAT(Table1[[#This Row],[Module]],COUNTIF($H$3:H13,Table1[[#This Row],[Module]]))</f>
        <v>Vision2</v>
      </c>
      <c r="H13" t="s">
        <v>1</v>
      </c>
      <c r="I13" t="s">
        <v>34</v>
      </c>
      <c r="J13">
        <f ca="1">COUNTIF(Table4[],Table1[[#This Row],[Topics]])</f>
        <v>3</v>
      </c>
      <c r="K13">
        <f ca="1">COUNTIF(Timetable,Table1[[#This Row],[Topics]])</f>
        <v>3</v>
      </c>
      <c r="N13">
        <v>11</v>
      </c>
      <c r="O13" s="8" t="str">
        <f ca="1">IF($N13&lt;=VLOOKUP(O$2,Modules,4,FALSE),IF(ISERROR(VLOOKUP(_xlfn.CONCAT(O$2,$N13),Data,3,FALSE)),VLOOKUP(_xlfn.CONCAT(O$2,RANDBETWEEN(1,VLOOKUP(O$2,Modules,5,FALSE))),Data,3,FALSE),VLOOKUP(_xlfn.CONCAT(O$2,$N13),Data,3,FALSE)),"")</f>
        <v>Words &amp; Morphology</v>
      </c>
      <c r="P13" s="8" t="str">
        <f ca="1">IF($N13&lt;=VLOOKUP(P$2,Modules,4,FALSE),IF(ISERROR(VLOOKUP(_xlfn.CONCAT(P$2,$N13),Data,3,FALSE)),VLOOKUP(_xlfn.CONCAT(P$2,RANDBETWEEN(1,VLOOKUP(P$2,Modules,5,FALSE))),Data,3,FALSE),VLOOKUP(_xlfn.CONCAT(P$2,$N13),Data,3,FALSE)),"")</f>
        <v>SIFT</v>
      </c>
      <c r="Q13" s="8" t="str">
        <f ca="1">IF($N13&lt;=VLOOKUP(Q$2,Modules,4,FALSE),IF(ISERROR(VLOOKUP(_xlfn.CONCAT(Q$2,$N13),Data,3,FALSE)),VLOOKUP(_xlfn.CONCAT(Q$2,RANDBETWEEN(1,VLOOKUP(Q$2,Modules,5,FALSE))),Data,3,FALSE),VLOOKUP(_xlfn.CONCAT(Q$2,$N13),Data,3,FALSE)),"")</f>
        <v>Lambda Calculus</v>
      </c>
      <c r="R13" s="8" t="str">
        <f ca="1">IF($N13&lt;=VLOOKUP(R$2,Modules,4,FALSE),IF(ISERROR(VLOOKUP(_xlfn.CONCAT(R$2,$N13),Data,3,FALSE)),VLOOKUP(_xlfn.CONCAT(R$2,RANDBETWEEN(1,VLOOKUP(R$2,Modules,5,FALSE))),Data,3,FALSE),VLOOKUP(_xlfn.CONCAT(R$2,$N13),Data,3,FALSE)),"")</f>
        <v>Introduction to SQL</v>
      </c>
      <c r="S13" s="8" t="str">
        <f ca="1">IF($N13&lt;=VLOOKUP(S$2,Modules,4,FALSE),IF(ISERROR(VLOOKUP(_xlfn.CONCAT(S$2,$N13),Data,3,FALSE)),VLOOKUP(_xlfn.CONCAT(S$2,RANDBETWEEN(1,VLOOKUP(S$2,Modules,5,FALSE))),Data,3,FALSE),VLOOKUP(_xlfn.CONCAT(S$2,$N13),Data,3,FALSE)),"")</f>
        <v>Parallel Architectures</v>
      </c>
      <c r="T13" s="8" t="str">
        <f ca="1">IF($N13&lt;=VLOOKUP(T$2,Modules,4,FALSE),IF(ISERROR(VLOOKUP(_xlfn.CONCAT(T$2,$N13),Data,3,FALSE)),VLOOKUP(_xlfn.CONCAT(T$2,RANDBETWEEN(1,VLOOKUP(T$2,Modules,5,FALSE))),Data,3,FALSE),VLOOKUP(_xlfn.CONCAT(T$2,$N13),Data,3,FALSE)),"")</f>
        <v>Virtual functions</v>
      </c>
      <c r="U13" s="8" t="str">
        <f ca="1">IF($N13&lt;=VLOOKUP(U$2,Modules,4,FALSE),IF(ISERROR(VLOOKUP(_xlfn.CONCAT(U$2,$N13),Data,3,FALSE)),VLOOKUP(_xlfn.CONCAT(U$2,RANDBETWEEN(1,VLOOKUP(U$2,Modules,5,FALSE))),Data,3,FALSE),VLOOKUP(_xlfn.CONCAT(U$2,$N13),Data,3,FALSE)),"")</f>
        <v>Linear equations - Gaussian elimination</v>
      </c>
      <c r="V13" s="8" t="str">
        <f ca="1">IF($N13&lt;=VLOOKUP(V$2,Modules,4,FALSE),IF(ISERROR(VLOOKUP(_xlfn.CONCAT(V$2,$N13),Data,3,FALSE)),VLOOKUP(_xlfn.CONCAT(V$2,RANDBETWEEN(1,VLOOKUP(V$2,Modules,5,FALSE))),Data,3,FALSE),VLOOKUP(_xlfn.CONCAT(V$2,$N13),Data,3,FALSE)),"")</f>
        <v>Buffer Overflow Attacks</v>
      </c>
      <c r="W13" s="8" t="str">
        <f ca="1">IF($N13&lt;=VLOOKUP(W$2,Modules,4,FALSE),IF(ISERROR(VLOOKUP(_xlfn.CONCAT(W$2,$N13),Data,3,FALSE)),VLOOKUP(_xlfn.CONCAT(W$2,RANDBETWEEN(1,VLOOKUP(W$2,Modules,5,FALSE))),Data,3,FALSE),VLOOKUP(_xlfn.CONCAT(W$2,$N13),Data,3,FALSE)),"")</f>
        <v>The Internet</v>
      </c>
      <c r="X13" s="8" t="str">
        <f ca="1">IF($N13&lt;=VLOOKUP(X$2,Modules,4,FALSE),IF(ISERROR(VLOOKUP(_xlfn.CONCAT(X$2,$N13),Data,3,FALSE)),VLOOKUP(_xlfn.CONCAT(X$2,RANDBETWEEN(1,VLOOKUP(X$2,Modules,5,FALSE))),Data,3,FALSE),VLOOKUP(_xlfn.CONCAT(X$2,$N13),Data,3,FALSE)),"")</f>
        <v>Monads</v>
      </c>
      <c r="AA13">
        <f ca="1">RAND()</f>
        <v>0.72873030353479851</v>
      </c>
      <c r="AB13">
        <f>ROW()-2</f>
        <v>11</v>
      </c>
      <c r="AC13">
        <v>11</v>
      </c>
      <c r="AD13">
        <f>IF(MOD(Table5[[#This Row],[ref]],MAX(Table3[Slots]))=0,QUOTIENT(Table5[[#This Row],[ref]],MAX(Table3[Slots])),QUOTIENT(Table5[[#This Row],[ref]],MAX(Table3[Slots]))+1)</f>
        <v>1</v>
      </c>
      <c r="AE13">
        <f>IF(MOD($AC13,MAX(Table3[Slots]))&lt;&gt;0,MOD($AC13,MAX(Table3[Slots])),MAX(Table3[Slots]))</f>
        <v>11</v>
      </c>
      <c r="AF13" s="11">
        <f ca="1">IF(INDEX(gen_topics,Table5[[#This Row],[row]],Table5[[#This Row],[column]])="",0,1)</f>
        <v>1</v>
      </c>
    </row>
    <row r="14" spans="1:37" x14ac:dyDescent="0.2">
      <c r="G14" t="str">
        <f>_xlfn.CONCAT(Table1[[#This Row],[Module]],COUNTIF($H$3:H14,Table1[[#This Row],[Module]]))</f>
        <v>Vision3</v>
      </c>
      <c r="H14" t="s">
        <v>1</v>
      </c>
      <c r="I14" t="s">
        <v>35</v>
      </c>
      <c r="J14">
        <f ca="1">COUNTIF(Table4[],Table1[[#This Row],[Topics]])</f>
        <v>2</v>
      </c>
      <c r="K14">
        <f ca="1">COUNTIF(Timetable,Table1[[#This Row],[Topics]])</f>
        <v>2</v>
      </c>
      <c r="N14">
        <v>12</v>
      </c>
      <c r="O14" s="8" t="str">
        <f ca="1">IF($N14&lt;=VLOOKUP(O$2,Modules,4,FALSE),IF(ISERROR(VLOOKUP(_xlfn.CONCAT(O$2,$N14),Data,3,FALSE)),VLOOKUP(_xlfn.CONCAT(O$2,RANDBETWEEN(1,VLOOKUP(O$2,Modules,5,FALSE))),Data,3,FALSE),VLOOKUP(_xlfn.CONCAT(O$2,$N14),Data,3,FALSE)),"")</f>
        <v>Syntactic Parsing</v>
      </c>
      <c r="P14" s="8" t="str">
        <f ca="1">IF($N14&lt;=VLOOKUP(P$2,Modules,4,FALSE),IF(ISERROR(VLOOKUP(_xlfn.CONCAT(P$2,$N14),Data,3,FALSE)),VLOOKUP(_xlfn.CONCAT(P$2,RANDBETWEEN(1,VLOOKUP(P$2,Modules,5,FALSE))),Data,3,FALSE),VLOOKUP(_xlfn.CONCAT(P$2,$N14),Data,3,FALSE)),"")</f>
        <v>Object Recognition</v>
      </c>
      <c r="Q14" s="8" t="str">
        <f ca="1">IF($N14&lt;=VLOOKUP(Q$2,Modules,4,FALSE),IF(ISERROR(VLOOKUP(_xlfn.CONCAT(Q$2,$N14),Data,3,FALSE)),VLOOKUP(_xlfn.CONCAT(Q$2,RANDBETWEEN(1,VLOOKUP(Q$2,Modules,5,FALSE))),Data,3,FALSE),VLOOKUP(_xlfn.CONCAT(Q$2,$N14),Data,3,FALSE)),"")</f>
        <v>Complexity</v>
      </c>
      <c r="R14" s="8" t="str">
        <f ca="1">IF($N14&lt;=VLOOKUP(R$2,Modules,4,FALSE),IF(ISERROR(VLOOKUP(_xlfn.CONCAT(R$2,$N14),Data,3,FALSE)),VLOOKUP(_xlfn.CONCAT(R$2,RANDBETWEEN(1,VLOOKUP(R$2,Modules,5,FALSE))),Data,3,FALSE),VLOOKUP(_xlfn.CONCAT(R$2,$N14),Data,3,FALSE)),"")</f>
        <v>Java &amp; SQL - using a DB through JDBC</v>
      </c>
      <c r="S14" s="8" t="str">
        <f ca="1">IF($N14&lt;=VLOOKUP(S$2,Modules,4,FALSE),IF(ISERROR(VLOOKUP(_xlfn.CONCAT(S$2,$N14),Data,3,FALSE)),VLOOKUP(_xlfn.CONCAT(S$2,RANDBETWEEN(1,VLOOKUP(S$2,Modules,5,FALSE))),Data,3,FALSE),VLOOKUP(_xlfn.CONCAT(S$2,$N14),Data,3,FALSE)),"")</f>
        <v>Parallel Architectures</v>
      </c>
      <c r="T14" s="8" t="str">
        <f ca="1">IF($N14&lt;=VLOOKUP(T$2,Modules,4,FALSE),IF(ISERROR(VLOOKUP(_xlfn.CONCAT(T$2,$N14),Data,3,FALSE)),VLOOKUP(_xlfn.CONCAT(T$2,RANDBETWEEN(1,VLOOKUP(T$2,Modules,5,FALSE))),Data,3,FALSE),VLOOKUP(_xlfn.CONCAT(T$2,$N14),Data,3,FALSE)),"")</f>
        <v>Polymorphism</v>
      </c>
      <c r="U14" s="8" t="str">
        <f ca="1">IF($N14&lt;=VLOOKUP(U$2,Modules,4,FALSE),IF(ISERROR(VLOOKUP(_xlfn.CONCAT(U$2,$N14),Data,3,FALSE)),VLOOKUP(_xlfn.CONCAT(U$2,RANDBETWEEN(1,VLOOKUP(U$2,Modules,5,FALSE))),Data,3,FALSE),VLOOKUP(_xlfn.CONCAT(U$2,$N14),Data,3,FALSE)),"")</f>
        <v>Inductive Definitions of Sets</v>
      </c>
      <c r="V14" s="8" t="str">
        <f ca="1">IF($N14&lt;=VLOOKUP(V$2,Modules,4,FALSE),IF(ISERROR(VLOOKUP(_xlfn.CONCAT(V$2,$N14),Data,3,FALSE)),VLOOKUP(_xlfn.CONCAT(V$2,RANDBETWEEN(1,VLOOKUP(V$2,Modules,5,FALSE))),Data,3,FALSE),VLOOKUP(_xlfn.CONCAT(V$2,$N14),Data,3,FALSE)),"")</f>
        <v>Common Attacks and Defenses</v>
      </c>
      <c r="W14" s="8" t="str">
        <f ca="1">IF($N14&lt;=VLOOKUP(W$2,Modules,4,FALSE),IF(ISERROR(VLOOKUP(_xlfn.CONCAT(W$2,$N14),Data,3,FALSE)),VLOOKUP(_xlfn.CONCAT(W$2,RANDBETWEEN(1,VLOOKUP(W$2,Modules,5,FALSE))),Data,3,FALSE),VLOOKUP(_xlfn.CONCAT(W$2,$N14),Data,3,FALSE)),"")</f>
        <v>Contracts &amp; Liability</v>
      </c>
      <c r="X14" s="8" t="str">
        <f ca="1">IF($N14&lt;=VLOOKUP(X$2,Modules,4,FALSE),IF(ISERROR(VLOOKUP(_xlfn.CONCAT(X$2,$N14),Data,3,FALSE)),VLOOKUP(_xlfn.CONCAT(X$2,RANDBETWEEN(1,VLOOKUP(X$2,Modules,5,FALSE))),Data,3,FALSE),VLOOKUP(_xlfn.CONCAT(X$2,$N14),Data,3,FALSE)),"")</f>
        <v>Monads</v>
      </c>
      <c r="AA14">
        <f ca="1">RAND()</f>
        <v>0.88845052475259689</v>
      </c>
      <c r="AB14">
        <f>ROW()-2</f>
        <v>12</v>
      </c>
      <c r="AC14">
        <v>12</v>
      </c>
      <c r="AD14">
        <f>IF(MOD(Table5[[#This Row],[ref]],MAX(Table3[Slots]))=0,QUOTIENT(Table5[[#This Row],[ref]],MAX(Table3[Slots])),QUOTIENT(Table5[[#This Row],[ref]],MAX(Table3[Slots]))+1)</f>
        <v>1</v>
      </c>
      <c r="AE14">
        <f>IF(MOD($AC14,MAX(Table3[Slots]))&lt;&gt;0,MOD($AC14,MAX(Table3[Slots])),MAX(Table3[Slots]))</f>
        <v>12</v>
      </c>
      <c r="AF14" s="11">
        <f ca="1">IF(INDEX(gen_topics,Table5[[#This Row],[row]],Table5[[#This Row],[column]])="",0,1)</f>
        <v>1</v>
      </c>
    </row>
    <row r="15" spans="1:37" x14ac:dyDescent="0.2">
      <c r="G15" t="str">
        <f>_xlfn.CONCAT(Table1[[#This Row],[Module]],COUNTIF($H$3:H15,Table1[[#This Row],[Module]]))</f>
        <v>Vision4</v>
      </c>
      <c r="H15" t="s">
        <v>1</v>
      </c>
      <c r="I15" t="s">
        <v>36</v>
      </c>
      <c r="J15">
        <f ca="1">COUNTIF(Table4[],Table1[[#This Row],[Topics]])</f>
        <v>2</v>
      </c>
      <c r="K15">
        <f ca="1">COUNTIF(Timetable,Table1[[#This Row],[Topics]])</f>
        <v>2</v>
      </c>
      <c r="N15">
        <v>13</v>
      </c>
      <c r="O15" s="8" t="str">
        <f ca="1">IF($N15&lt;=VLOOKUP(O$2,Modules,4,FALSE),IF(ISERROR(VLOOKUP(_xlfn.CONCAT(O$2,$N15),Data,3,FALSE)),VLOOKUP(_xlfn.CONCAT(O$2,RANDBETWEEN(1,VLOOKUP(O$2,Modules,5,FALSE))),Data,3,FALSE),VLOOKUP(_xlfn.CONCAT(O$2,$N15),Data,3,FALSE)),"")</f>
        <v>Discourse &amp; Text</v>
      </c>
      <c r="P15" s="8" t="str">
        <f ca="1">IF($N15&lt;=VLOOKUP(P$2,Modules,4,FALSE),IF(ISERROR(VLOOKUP(_xlfn.CONCAT(P$2,$N15),Data,3,FALSE)),VLOOKUP(_xlfn.CONCAT(P$2,RANDBETWEEN(1,VLOOKUP(P$2,Modules,5,FALSE))),Data,3,FALSE),VLOOKUP(_xlfn.CONCAT(P$2,$N15),Data,3,FALSE)),"")</f>
        <v>Model Based Object Recognition</v>
      </c>
      <c r="Q15" s="8" t="str">
        <f ca="1">IF($N15&lt;=VLOOKUP(Q$2,Modules,4,FALSE),IF(ISERROR(VLOOKUP(_xlfn.CONCAT(Q$2,$N15),Data,3,FALSE)),VLOOKUP(_xlfn.CONCAT(Q$2,RANDBETWEEN(1,VLOOKUP(Q$2,Modules,5,FALSE))),Data,3,FALSE),VLOOKUP(_xlfn.CONCAT(Q$2,$N15),Data,3,FALSE)),"")</f>
        <v>Turing Machines</v>
      </c>
      <c r="R15" s="8" t="str">
        <f ca="1">IF($N15&lt;=VLOOKUP(R$2,Modules,4,FALSE),IF(ISERROR(VLOOKUP(_xlfn.CONCAT(R$2,$N15),Data,3,FALSE)),VLOOKUP(_xlfn.CONCAT(R$2,RANDBETWEEN(1,VLOOKUP(R$2,Modules,5,FALSE))),Data,3,FALSE),VLOOKUP(_xlfn.CONCAT(R$2,$N15),Data,3,FALSE)),"")</f>
        <v>Introduction to Transactions and Concurrency</v>
      </c>
      <c r="S15" s="8" t="str">
        <f ca="1">IF($N15&lt;=VLOOKUP(S$2,Modules,4,FALSE),IF(ISERROR(VLOOKUP(_xlfn.CONCAT(S$2,$N15),Data,3,FALSE)),VLOOKUP(_xlfn.CONCAT(S$2,RANDBETWEEN(1,VLOOKUP(S$2,Modules,5,FALSE))),Data,3,FALSE),VLOOKUP(_xlfn.CONCAT(S$2,$N15),Data,3,FALSE)),"")</f>
        <v>Floating Point</v>
      </c>
      <c r="T15" s="8" t="str">
        <f ca="1">IF($N15&lt;=VLOOKUP(T$2,Modules,4,FALSE),IF(ISERROR(VLOOKUP(_xlfn.CONCAT(T$2,$N15),Data,3,FALSE)),VLOOKUP(_xlfn.CONCAT(T$2,RANDBETWEEN(1,VLOOKUP(T$2,Modules,5,FALSE))),Data,3,FALSE),VLOOKUP(_xlfn.CONCAT(T$2,$N15),Data,3,FALSE)),"")</f>
        <v>Templates</v>
      </c>
      <c r="U15" s="8" t="str">
        <f ca="1">IF($N15&lt;=VLOOKUP(U$2,Modules,4,FALSE),IF(ISERROR(VLOOKUP(_xlfn.CONCAT(U$2,$N15),Data,3,FALSE)),VLOOKUP(_xlfn.CONCAT(U$2,RANDBETWEEN(1,VLOOKUP(U$2,Modules,5,FALSE))),Data,3,FALSE),VLOOKUP(_xlfn.CONCAT(U$2,$N15),Data,3,FALSE)),"")</f>
        <v>Analytic geometry in the plane</v>
      </c>
      <c r="V15" s="8" t="str">
        <f ca="1">IF($N15&lt;=VLOOKUP(V$2,Modules,4,FALSE),IF(ISERROR(VLOOKUP(_xlfn.CONCAT(V$2,$N15),Data,3,FALSE)),VLOOKUP(_xlfn.CONCAT(V$2,RANDBETWEEN(1,VLOOKUP(V$2,Modules,5,FALSE))),Data,3,FALSE),VLOOKUP(_xlfn.CONCAT(V$2,$N15),Data,3,FALSE)),"")</f>
        <v>Security and Usability</v>
      </c>
      <c r="W15" s="8" t="str">
        <f ca="1">IF($N15&lt;=VLOOKUP(W$2,Modules,4,FALSE),IF(ISERROR(VLOOKUP(_xlfn.CONCAT(W$2,$N15),Data,3,FALSE)),VLOOKUP(_xlfn.CONCAT(W$2,RANDBETWEEN(1,VLOOKUP(W$2,Modules,5,FALSE))),Data,3,FALSE),VLOOKUP(_xlfn.CONCAT(W$2,$N15),Data,3,FALSE)),"")</f>
        <v>Ethics</v>
      </c>
      <c r="X15" s="8" t="str">
        <f ca="1">IF($N15&lt;=VLOOKUP(X$2,Modules,4,FALSE),IF(ISERROR(VLOOKUP(_xlfn.CONCAT(X$2,$N15),Data,3,FALSE)),VLOOKUP(_xlfn.CONCAT(X$2,RANDBETWEEN(1,VLOOKUP(X$2,Modules,5,FALSE))),Data,3,FALSE),VLOOKUP(_xlfn.CONCAT(X$2,$N15),Data,3,FALSE)),"")</f>
        <v>Modules and Functors</v>
      </c>
      <c r="AA15">
        <f ca="1">RAND()</f>
        <v>0.65943418779079044</v>
      </c>
      <c r="AB15">
        <f>ROW()-2</f>
        <v>13</v>
      </c>
      <c r="AC15">
        <v>13</v>
      </c>
      <c r="AD15">
        <f>IF(MOD(Table5[[#This Row],[ref]],MAX(Table3[Slots]))=0,QUOTIENT(Table5[[#This Row],[ref]],MAX(Table3[Slots])),QUOTIENT(Table5[[#This Row],[ref]],MAX(Table3[Slots]))+1)</f>
        <v>1</v>
      </c>
      <c r="AE15">
        <f>IF(MOD($AC15,MAX(Table3[Slots]))&lt;&gt;0,MOD($AC15,MAX(Table3[Slots])),MAX(Table3[Slots]))</f>
        <v>13</v>
      </c>
      <c r="AF15" s="11">
        <f ca="1">IF(INDEX(gen_topics,Table5[[#This Row],[row]],Table5[[#This Row],[column]])="",0,1)</f>
        <v>1</v>
      </c>
    </row>
    <row r="16" spans="1:37" x14ac:dyDescent="0.2">
      <c r="A16" t="s">
        <v>21</v>
      </c>
      <c r="B16">
        <f>SUM(Slots)</f>
        <v>248</v>
      </c>
      <c r="G16" t="str">
        <f>_xlfn.CONCAT(Table1[[#This Row],[Module]],COUNTIF($H$3:H16,Table1[[#This Row],[Module]]))</f>
        <v>Vision5</v>
      </c>
      <c r="H16" t="s">
        <v>1</v>
      </c>
      <c r="I16" t="s">
        <v>37</v>
      </c>
      <c r="J16">
        <f ca="1">COUNTIF(Table4[],Table1[[#This Row],[Topics]])</f>
        <v>1</v>
      </c>
      <c r="K16">
        <f ca="1">COUNTIF(Timetable,Table1[[#This Row],[Topics]])</f>
        <v>1</v>
      </c>
      <c r="N16" s="10">
        <v>14</v>
      </c>
      <c r="O16" s="8" t="str">
        <f ca="1">IF($N16&lt;=VLOOKUP(O$2,Modules,4,FALSE),IF(ISERROR(VLOOKUP(_xlfn.CONCAT(O$2,$N16),Data,3,FALSE)),VLOOKUP(_xlfn.CONCAT(O$2,RANDBETWEEN(1,VLOOKUP(O$2,Modules,5,FALSE))),Data,3,FALSE),VLOOKUP(_xlfn.CONCAT(O$2,$N16),Data,3,FALSE)),"")</f>
        <v>Words &amp; Morphology</v>
      </c>
      <c r="P16" s="8" t="str">
        <f ca="1">IF($N16&lt;=VLOOKUP(P$2,Modules,4,FALSE),IF(ISERROR(VLOOKUP(_xlfn.CONCAT(P$2,$N16),Data,3,FALSE)),VLOOKUP(_xlfn.CONCAT(P$2,RANDBETWEEN(1,VLOOKUP(P$2,Modules,5,FALSE))),Data,3,FALSE),VLOOKUP(_xlfn.CONCAT(P$2,$N16),Data,3,FALSE)),"")</f>
        <v>Advanced Edge Detection</v>
      </c>
      <c r="Q16" s="8" t="str">
        <f ca="1">IF($N16&lt;=VLOOKUP(Q$2,Modules,4,FALSE),IF(ISERROR(VLOOKUP(_xlfn.CONCAT(Q$2,$N16),Data,3,FALSE)),VLOOKUP(_xlfn.CONCAT(Q$2,RANDBETWEEN(1,VLOOKUP(Q$2,Modules,5,FALSE))),Data,3,FALSE),VLOOKUP(_xlfn.CONCAT(Q$2,$N16),Data,3,FALSE)),"")</f>
        <v>Context Free Languages</v>
      </c>
      <c r="R16" s="8" t="str">
        <f ca="1">IF($N16&lt;=VLOOKUP(R$2,Modules,4,FALSE),IF(ISERROR(VLOOKUP(_xlfn.CONCAT(R$2,$N16),Data,3,FALSE)),VLOOKUP(_xlfn.CONCAT(R$2,RANDBETWEEN(1,VLOOKUP(R$2,Modules,5,FALSE))),Data,3,FALSE),VLOOKUP(_xlfn.CONCAT(R$2,$N16),Data,3,FALSE)),"")</f>
        <v>Introduction to Transactions and Concurrency</v>
      </c>
      <c r="S16" s="8" t="str">
        <f ca="1">IF($N16&lt;=VLOOKUP(S$2,Modules,4,FALSE),IF(ISERROR(VLOOKUP(_xlfn.CONCAT(S$2,$N16),Data,3,FALSE)),VLOOKUP(_xlfn.CONCAT(S$2,RANDBETWEEN(1,VLOOKUP(S$2,Modules,5,FALSE))),Data,3,FALSE),VLOOKUP(_xlfn.CONCAT(S$2,$N16),Data,3,FALSE)),"")</f>
        <v>Computer Arithmetic</v>
      </c>
      <c r="T16" s="8" t="str">
        <f ca="1">IF($N16&lt;=VLOOKUP(T$2,Modules,4,FALSE),IF(ISERROR(VLOOKUP(_xlfn.CONCAT(T$2,$N16),Data,3,FALSE)),VLOOKUP(_xlfn.CONCAT(T$2,RANDBETWEEN(1,VLOOKUP(T$2,Modules,5,FALSE))),Data,3,FALSE),VLOOKUP(_xlfn.CONCAT(T$2,$N16),Data,3,FALSE)),"")</f>
        <v>Exception handling</v>
      </c>
      <c r="U16" s="8" t="str">
        <f ca="1">IF($N16&lt;=VLOOKUP(U$2,Modules,4,FALSE),IF(ISERROR(VLOOKUP(_xlfn.CONCAT(U$2,$N16),Data,3,FALSE)),VLOOKUP(_xlfn.CONCAT(U$2,RANDBETWEEN(1,VLOOKUP(U$2,Modules,5,FALSE))),Data,3,FALSE),VLOOKUP(_xlfn.CONCAT(U$2,$N16),Data,3,FALSE)),"")</f>
        <v>Functions</v>
      </c>
      <c r="V16" s="8" t="str">
        <f ca="1">IF($N16&lt;=VLOOKUP(V$2,Modules,4,FALSE),IF(ISERROR(VLOOKUP(_xlfn.CONCAT(V$2,$N16),Data,3,FALSE)),VLOOKUP(_xlfn.CONCAT(V$2,RANDBETWEEN(1,VLOOKUP(V$2,Modules,5,FALSE))),Data,3,FALSE),VLOOKUP(_xlfn.CONCAT(V$2,$N16),Data,3,FALSE)),"")</f>
        <v>An Overview of Web Security</v>
      </c>
      <c r="W16" s="8" t="str">
        <f ca="1">IF($N16&lt;=VLOOKUP(W$2,Modules,4,FALSE),IF(ISERROR(VLOOKUP(_xlfn.CONCAT(W$2,$N16),Data,3,FALSE)),VLOOKUP(_xlfn.CONCAT(W$2,RANDBETWEEN(1,VLOOKUP(W$2,Modules,5,FALSE))),Data,3,FALSE),VLOOKUP(_xlfn.CONCAT(W$2,$N16),Data,3,FALSE)),"")</f>
        <v>Human Resource Management</v>
      </c>
      <c r="X16" s="8" t="str">
        <f ca="1">IF($N16&lt;=VLOOKUP(X$2,Modules,4,FALSE),IF(ISERROR(VLOOKUP(_xlfn.CONCAT(X$2,$N16),Data,3,FALSE)),VLOOKUP(_xlfn.CONCAT(X$2,RANDBETWEEN(1,VLOOKUP(X$2,Modules,5,FALSE))),Data,3,FALSE),VLOOKUP(_xlfn.CONCAT(X$2,$N16),Data,3,FALSE)),"")</f>
        <v>Modules and Functors</v>
      </c>
      <c r="AA16">
        <f ca="1">RAND()</f>
        <v>0.24863311590439063</v>
      </c>
      <c r="AB16">
        <f>ROW()-2</f>
        <v>14</v>
      </c>
      <c r="AC16">
        <v>14</v>
      </c>
      <c r="AD16">
        <f>IF(MOD(Table5[[#This Row],[ref]],MAX(Table3[Slots]))=0,QUOTIENT(Table5[[#This Row],[ref]],MAX(Table3[Slots])),QUOTIENT(Table5[[#This Row],[ref]],MAX(Table3[Slots]))+1)</f>
        <v>1</v>
      </c>
      <c r="AE16">
        <f>IF(MOD($AC16,MAX(Table3[Slots]))&lt;&gt;0,MOD($AC16,MAX(Table3[Slots])),MAX(Table3[Slots]))</f>
        <v>14</v>
      </c>
      <c r="AF16" s="11">
        <f ca="1">IF(INDEX(gen_topics,Table5[[#This Row],[row]],Table5[[#This Row],[column]])="",0,1)</f>
        <v>1</v>
      </c>
    </row>
    <row r="17" spans="1:32" x14ac:dyDescent="0.2">
      <c r="A17" t="s">
        <v>19</v>
      </c>
      <c r="B17">
        <f>COUNT(Slots)</f>
        <v>248</v>
      </c>
      <c r="G17" t="str">
        <f>_xlfn.CONCAT(Table1[[#This Row],[Module]],COUNTIF($H$3:H17,Table1[[#This Row],[Module]]))</f>
        <v>Vision6</v>
      </c>
      <c r="H17" t="s">
        <v>1</v>
      </c>
      <c r="I17" t="s">
        <v>38</v>
      </c>
      <c r="J17">
        <f ca="1">COUNTIF(Table4[],Table1[[#This Row],[Topics]])</f>
        <v>1</v>
      </c>
      <c r="K17">
        <f ca="1">COUNTIF(Timetable,Table1[[#This Row],[Topics]])</f>
        <v>1</v>
      </c>
      <c r="N17" s="10">
        <v>15</v>
      </c>
      <c r="O17" s="8" t="str">
        <f ca="1">IF($N17&lt;=VLOOKUP(O$2,Modules,4,FALSE),IF(ISERROR(VLOOKUP(_xlfn.CONCAT(O$2,$N17),Data,3,FALSE)),VLOOKUP(_xlfn.CONCAT(O$2,RANDBETWEEN(1,VLOOKUP(O$2,Modules,5,FALSE))),Data,3,FALSE),VLOOKUP(_xlfn.CONCAT(O$2,$N17),Data,3,FALSE)),"")</f>
        <v>Semantics</v>
      </c>
      <c r="P17" s="8" t="str">
        <f ca="1">IF($N17&lt;=VLOOKUP(P$2,Modules,4,FALSE),IF(ISERROR(VLOOKUP(_xlfn.CONCAT(P$2,$N17),Data,3,FALSE)),VLOOKUP(_xlfn.CONCAT(P$2,RANDBETWEEN(1,VLOOKUP(P$2,Modules,5,FALSE))),Data,3,FALSE),VLOOKUP(_xlfn.CONCAT(P$2,$N17),Data,3,FALSE)),"")</f>
        <v>Model Based Object Recognition</v>
      </c>
      <c r="Q17" s="8" t="str">
        <f ca="1">IF($N17&lt;=VLOOKUP(Q$2,Modules,4,FALSE),IF(ISERROR(VLOOKUP(_xlfn.CONCAT(Q$2,$N17),Data,3,FALSE)),VLOOKUP(_xlfn.CONCAT(Q$2,RANDBETWEEN(1,VLOOKUP(Q$2,Modules,5,FALSE))),Data,3,FALSE),VLOOKUP(_xlfn.CONCAT(Q$2,$N17),Data,3,FALSE)),"")</f>
        <v>Context Free Languages</v>
      </c>
      <c r="R17" s="8" t="str">
        <f ca="1">IF($N17&lt;=VLOOKUP(R$2,Modules,4,FALSE),IF(ISERROR(VLOOKUP(_xlfn.CONCAT(R$2,$N17),Data,3,FALSE)),VLOOKUP(_xlfn.CONCAT(R$2,RANDBETWEEN(1,VLOOKUP(R$2,Modules,5,FALSE))),Data,3,FALSE),VLOOKUP(_xlfn.CONCAT(R$2,$N17),Data,3,FALSE)),"")</f>
        <v>Backgroud, alternatives and justification of DBMS</v>
      </c>
      <c r="S17" s="8" t="str">
        <f ca="1">IF($N17&lt;=VLOOKUP(S$2,Modules,4,FALSE),IF(ISERROR(VLOOKUP(_xlfn.CONCAT(S$2,$N17),Data,3,FALSE)),VLOOKUP(_xlfn.CONCAT(S$2,RANDBETWEEN(1,VLOOKUP(S$2,Modules,5,FALSE))),Data,3,FALSE),VLOOKUP(_xlfn.CONCAT(S$2,$N17),Data,3,FALSE)),"")</f>
        <v>Improving Performance - Pipelining</v>
      </c>
      <c r="T17" s="8" t="str">
        <f ca="1">IF($N17&lt;=VLOOKUP(T$2,Modules,4,FALSE),IF(ISERROR(VLOOKUP(_xlfn.CONCAT(T$2,$N17),Data,3,FALSE)),VLOOKUP(_xlfn.CONCAT(T$2,RANDBETWEEN(1,VLOOKUP(T$2,Modules,5,FALSE))),Data,3,FALSE),VLOOKUP(_xlfn.CONCAT(T$2,$N17),Data,3,FALSE)),"")</f>
        <v>Polymorphism</v>
      </c>
      <c r="U17" s="8" t="str">
        <f ca="1">IF($N17&lt;=VLOOKUP(U$2,Modules,4,FALSE),IF(ISERROR(VLOOKUP(_xlfn.CONCAT(U$2,$N17),Data,3,FALSE)),VLOOKUP(_xlfn.CONCAT(U$2,RANDBETWEEN(1,VLOOKUP(U$2,Modules,5,FALSE))),Data,3,FALSE),VLOOKUP(_xlfn.CONCAT(U$2,$N17),Data,3,FALSE)),"")</f>
        <v>Sets and Cardinality</v>
      </c>
      <c r="V17" s="8" t="str">
        <f ca="1">IF($N17&lt;=VLOOKUP(V$2,Modules,4,FALSE),IF(ISERROR(VLOOKUP(_xlfn.CONCAT(V$2,$N17),Data,3,FALSE)),VLOOKUP(_xlfn.CONCAT(V$2,RANDBETWEEN(1,VLOOKUP(V$2,Modules,5,FALSE))),Data,3,FALSE),VLOOKUP(_xlfn.CONCAT(V$2,$N17),Data,3,FALSE)),"")</f>
        <v>Common Attacks and Defenses</v>
      </c>
      <c r="W17" s="8" t="str">
        <f ca="1">IF($N17&lt;=VLOOKUP(W$2,Modules,4,FALSE),IF(ISERROR(VLOOKUP(_xlfn.CONCAT(W$2,$N17),Data,3,FALSE)),VLOOKUP(_xlfn.CONCAT(W$2,RANDBETWEEN(1,VLOOKUP(W$2,Modules,5,FALSE))),Data,3,FALSE),VLOOKUP(_xlfn.CONCAT(W$2,$N17),Data,3,FALSE)),"")</f>
        <v>Human Resource Management</v>
      </c>
      <c r="X17" s="8" t="str">
        <f ca="1">IF($N17&lt;=VLOOKUP(X$2,Modules,4,FALSE),IF(ISERROR(VLOOKUP(_xlfn.CONCAT(X$2,$N17),Data,3,FALSE)),VLOOKUP(_xlfn.CONCAT(X$2,RANDBETWEEN(1,VLOOKUP(X$2,Modules,5,FALSE))),Data,3,FALSE),VLOOKUP(_xlfn.CONCAT(X$2,$N17),Data,3,FALSE)),"")</f>
        <v>Monads</v>
      </c>
      <c r="AA17">
        <f ca="1">RAND()</f>
        <v>0.65660461637915568</v>
      </c>
      <c r="AB17">
        <f>ROW()-2</f>
        <v>15</v>
      </c>
      <c r="AC17">
        <v>15</v>
      </c>
      <c r="AD17">
        <f>IF(MOD(Table5[[#This Row],[ref]],MAX(Table3[Slots]))=0,QUOTIENT(Table5[[#This Row],[ref]],MAX(Table3[Slots])),QUOTIENT(Table5[[#This Row],[ref]],MAX(Table3[Slots]))+1)</f>
        <v>1</v>
      </c>
      <c r="AE17">
        <f>IF(MOD($AC17,MAX(Table3[Slots]))&lt;&gt;0,MOD($AC17,MAX(Table3[Slots])),MAX(Table3[Slots]))</f>
        <v>15</v>
      </c>
      <c r="AF17" s="11">
        <f ca="1">IF(INDEX(gen_topics,Table5[[#This Row],[row]],Table5[[#This Row],[column]])="",0,1)</f>
        <v>1</v>
      </c>
    </row>
    <row r="18" spans="1:32" x14ac:dyDescent="0.2">
      <c r="A18" t="s">
        <v>20</v>
      </c>
      <c r="C18">
        <f>SUM(Table3[Time])</f>
        <v>240</v>
      </c>
      <c r="D18">
        <f>SUM(Table3[Slots])</f>
        <v>240</v>
      </c>
      <c r="G18" t="str">
        <f>_xlfn.CONCAT(Table1[[#This Row],[Module]],COUNTIF($H$3:H18,Table1[[#This Row],[Module]]))</f>
        <v>Vision7</v>
      </c>
      <c r="H18" t="s">
        <v>1</v>
      </c>
      <c r="I18" t="s">
        <v>39</v>
      </c>
      <c r="J18">
        <f ca="1">COUNTIF(Table4[],Table1[[#This Row],[Topics]])</f>
        <v>2</v>
      </c>
      <c r="K18">
        <f ca="1">COUNTIF(Timetable,Table1[[#This Row],[Topics]])</f>
        <v>2</v>
      </c>
      <c r="N18" s="10">
        <v>16</v>
      </c>
      <c r="O18" s="8" t="str">
        <f ca="1">IF($N18&lt;=VLOOKUP(O$2,Modules,4,FALSE),IF(ISERROR(VLOOKUP(_xlfn.CONCAT(O$2,$N18),Data,3,FALSE)),VLOOKUP(_xlfn.CONCAT(O$2,RANDBETWEEN(1,VLOOKUP(O$2,Modules,5,FALSE))),Data,3,FALSE),VLOOKUP(_xlfn.CONCAT(O$2,$N18),Data,3,FALSE)),"")</f>
        <v>Deep Learning &amp; word Embeddings</v>
      </c>
      <c r="P18" s="8" t="str">
        <f ca="1">IF($N18&lt;=VLOOKUP(P$2,Modules,4,FALSE),IF(ISERROR(VLOOKUP(_xlfn.CONCAT(P$2,$N18),Data,3,FALSE)),VLOOKUP(_xlfn.CONCAT(P$2,RANDBETWEEN(1,VLOOKUP(P$2,Modules,5,FALSE))),Data,3,FALSE),VLOOKUP(_xlfn.CONCAT(P$2,$N18),Data,3,FALSE)),"")</f>
        <v>Human Vision</v>
      </c>
      <c r="Q18" s="8" t="str">
        <f ca="1">IF($N18&lt;=VLOOKUP(Q$2,Modules,4,FALSE),IF(ISERROR(VLOOKUP(_xlfn.CONCAT(Q$2,$N18),Data,3,FALSE)),VLOOKUP(_xlfn.CONCAT(Q$2,RANDBETWEEN(1,VLOOKUP(Q$2,Modules,5,FALSE))),Data,3,FALSE),VLOOKUP(_xlfn.CONCAT(Q$2,$N18),Data,3,FALSE)),"")</f>
        <v>Decidability and Computability</v>
      </c>
      <c r="R18" s="8" t="str">
        <f ca="1">IF($N18&lt;=VLOOKUP(R$2,Modules,4,FALSE),IF(ISERROR(VLOOKUP(_xlfn.CONCAT(R$2,$N18),Data,3,FALSE)),VLOOKUP(_xlfn.CONCAT(R$2,RANDBETWEEN(1,VLOOKUP(R$2,Modules,5,FALSE))),Data,3,FALSE),VLOOKUP(_xlfn.CONCAT(R$2,$N18),Data,3,FALSE)),"")</f>
        <v>Java &amp; SQL - using a DB through JDBC</v>
      </c>
      <c r="S18" s="8" t="str">
        <f ca="1">IF($N18&lt;=VLOOKUP(S$2,Modules,4,FALSE),IF(ISERROR(VLOOKUP(_xlfn.CONCAT(S$2,$N18),Data,3,FALSE)),VLOOKUP(_xlfn.CONCAT(S$2,RANDBETWEEN(1,VLOOKUP(S$2,Modules,5,FALSE))),Data,3,FALSE),VLOOKUP(_xlfn.CONCAT(S$2,$N18),Data,3,FALSE)),"")</f>
        <v>MIPS Microarchitecture</v>
      </c>
      <c r="T18" s="8" t="str">
        <f ca="1">IF($N18&lt;=VLOOKUP(T$2,Modules,4,FALSE),IF(ISERROR(VLOOKUP(_xlfn.CONCAT(T$2,$N18),Data,3,FALSE)),VLOOKUP(_xlfn.CONCAT(T$2,RANDBETWEEN(1,VLOOKUP(T$2,Modules,5,FALSE))),Data,3,FALSE),VLOOKUP(_xlfn.CONCAT(T$2,$N18),Data,3,FALSE)),"")</f>
        <v>Introduction to C programming</v>
      </c>
      <c r="U18" s="8" t="str">
        <f ca="1">IF($N18&lt;=VLOOKUP(U$2,Modules,4,FALSE),IF(ISERROR(VLOOKUP(_xlfn.CONCAT(U$2,$N18),Data,3,FALSE)),VLOOKUP(_xlfn.CONCAT(U$2,RANDBETWEEN(1,VLOOKUP(U$2,Modules,5,FALSE))),Data,3,FALSE),VLOOKUP(_xlfn.CONCAT(U$2,$N18),Data,3,FALSE)),"")</f>
        <v>Inductive Definitions of Sets</v>
      </c>
      <c r="V18" s="8" t="str">
        <f ca="1">IF($N18&lt;=VLOOKUP(V$2,Modules,4,FALSE),IF(ISERROR(VLOOKUP(_xlfn.CONCAT(V$2,$N18),Data,3,FALSE)),VLOOKUP(_xlfn.CONCAT(V$2,RANDBETWEEN(1,VLOOKUP(V$2,Modules,5,FALSE))),Data,3,FALSE),VLOOKUP(_xlfn.CONCAT(V$2,$N18),Data,3,FALSE)),"")</f>
        <v>The Internet and Sockets</v>
      </c>
      <c r="W18" s="8" t="str">
        <f ca="1">IF($N18&lt;=VLOOKUP(W$2,Modules,4,FALSE),IF(ISERROR(VLOOKUP(_xlfn.CONCAT(W$2,$N18),Data,3,FALSE)),VLOOKUP(_xlfn.CONCAT(W$2,RANDBETWEEN(1,VLOOKUP(W$2,Modules,5,FALSE))),Data,3,FALSE),VLOOKUP(_xlfn.CONCAT(W$2,$N18),Data,3,FALSE)),"")</f>
        <v>GDPR &amp; Freedom of Information</v>
      </c>
      <c r="X18" s="8" t="str">
        <f ca="1">IF($N18&lt;=VLOOKUP(X$2,Modules,4,FALSE),IF(ISERROR(VLOOKUP(_xlfn.CONCAT(X$2,$N18),Data,3,FALSE)),VLOOKUP(_xlfn.CONCAT(X$2,RANDBETWEEN(1,VLOOKUP(X$2,Modules,5,FALSE))),Data,3,FALSE),VLOOKUP(_xlfn.CONCAT(X$2,$N18),Data,3,FALSE)),"")</f>
        <v>Monads</v>
      </c>
      <c r="AA18">
        <f ca="1">RAND()</f>
        <v>0.26579225405677254</v>
      </c>
      <c r="AB18">
        <f>ROW()-2</f>
        <v>16</v>
      </c>
      <c r="AC18">
        <v>16</v>
      </c>
      <c r="AD18">
        <f>IF(MOD(Table5[[#This Row],[ref]],MAX(Table3[Slots]))=0,QUOTIENT(Table5[[#This Row],[ref]],MAX(Table3[Slots])),QUOTIENT(Table5[[#This Row],[ref]],MAX(Table3[Slots]))+1)</f>
        <v>1</v>
      </c>
      <c r="AE18">
        <f>IF(MOD($AC18,MAX(Table3[Slots]))&lt;&gt;0,MOD($AC18,MAX(Table3[Slots])),MAX(Table3[Slots]))</f>
        <v>16</v>
      </c>
      <c r="AF18" s="11">
        <f ca="1">IF(INDEX(gen_topics,Table5[[#This Row],[row]],Table5[[#This Row],[column]])="",0,1)</f>
        <v>1</v>
      </c>
    </row>
    <row r="19" spans="1:32" x14ac:dyDescent="0.2">
      <c r="G19" t="str">
        <f>_xlfn.CONCAT(Table1[[#This Row],[Module]],COUNTIF($H$3:H19,Table1[[#This Row],[Module]]))</f>
        <v>Vision8</v>
      </c>
      <c r="H19" t="s">
        <v>1</v>
      </c>
      <c r="I19" t="s">
        <v>40</v>
      </c>
      <c r="J19">
        <f ca="1">COUNTIF(Table4[],Table1[[#This Row],[Topics]])</f>
        <v>1</v>
      </c>
      <c r="K19">
        <f ca="1">COUNTIF(Timetable,Table1[[#This Row],[Topics]])</f>
        <v>1</v>
      </c>
      <c r="N19" s="10">
        <v>17</v>
      </c>
      <c r="O19" s="8" t="str">
        <f ca="1">IF($N19&lt;=VLOOKUP(O$2,Modules,4,FALSE),IF(ISERROR(VLOOKUP(_xlfn.CONCAT(O$2,$N19),Data,3,FALSE)),VLOOKUP(_xlfn.CONCAT(O$2,RANDBETWEEN(1,VLOOKUP(O$2,Modules,5,FALSE))),Data,3,FALSE),VLOOKUP(_xlfn.CONCAT(O$2,$N19),Data,3,FALSE)),"")</f>
        <v>Semantics</v>
      </c>
      <c r="P19" s="8" t="str">
        <f ca="1">IF($N19&lt;=VLOOKUP(P$2,Modules,4,FALSE),IF(ISERROR(VLOOKUP(_xlfn.CONCAT(P$2,$N19),Data,3,FALSE)),VLOOKUP(_xlfn.CONCAT(P$2,RANDBETWEEN(1,VLOOKUP(P$2,Modules,5,FALSE))),Data,3,FALSE),VLOOKUP(_xlfn.CONCAT(P$2,$N19),Data,3,FALSE)),"")</f>
        <v>Face Recognition</v>
      </c>
      <c r="Q19" s="8" t="str">
        <f ca="1">IF($N19&lt;=VLOOKUP(Q$2,Modules,4,FALSE),IF(ISERROR(VLOOKUP(_xlfn.CONCAT(Q$2,$N19),Data,3,FALSE)),VLOOKUP(_xlfn.CONCAT(Q$2,RANDBETWEEN(1,VLOOKUP(Q$2,Modules,5,FALSE))),Data,3,FALSE),VLOOKUP(_xlfn.CONCAT(Q$2,$N19),Data,3,FALSE)),"")</f>
        <v>Lambda Calculus</v>
      </c>
      <c r="R19" s="8" t="str">
        <f ca="1">IF($N19&lt;=VLOOKUP(R$2,Modules,4,FALSE),IF(ISERROR(VLOOKUP(_xlfn.CONCAT(R$2,$N19),Data,3,FALSE)),VLOOKUP(_xlfn.CONCAT(R$2,RANDBETWEEN(1,VLOOKUP(R$2,Modules,5,FALSE))),Data,3,FALSE),VLOOKUP(_xlfn.CONCAT(R$2,$N19),Data,3,FALSE)),"")</f>
        <v>Introduction to SQL</v>
      </c>
      <c r="S19" s="8" t="str">
        <f ca="1">IF($N19&lt;=VLOOKUP(S$2,Modules,4,FALSE),IF(ISERROR(VLOOKUP(_xlfn.CONCAT(S$2,$N19),Data,3,FALSE)),VLOOKUP(_xlfn.CONCAT(S$2,RANDBETWEEN(1,VLOOKUP(S$2,Modules,5,FALSE))),Data,3,FALSE),VLOOKUP(_xlfn.CONCAT(S$2,$N19),Data,3,FALSE)),"")</f>
        <v>Superscalar</v>
      </c>
      <c r="T19" s="8" t="str">
        <f ca="1">IF($N19&lt;=VLOOKUP(T$2,Modules,4,FALSE),IF(ISERROR(VLOOKUP(_xlfn.CONCAT(T$2,$N19),Data,3,FALSE)),VLOOKUP(_xlfn.CONCAT(T$2,RANDBETWEEN(1,VLOOKUP(T$2,Modules,5,FALSE))),Data,3,FALSE),VLOOKUP(_xlfn.CONCAT(T$2,$N19),Data,3,FALSE)),"")</f>
        <v>Polymorphism</v>
      </c>
      <c r="U19" s="8" t="str">
        <f ca="1">IF($N19&lt;=VLOOKUP(U$2,Modules,4,FALSE),IF(ISERROR(VLOOKUP(_xlfn.CONCAT(U$2,$N19),Data,3,FALSE)),VLOOKUP(_xlfn.CONCAT(U$2,RANDBETWEEN(1,VLOOKUP(U$2,Modules,5,FALSE))),Data,3,FALSE),VLOOKUP(_xlfn.CONCAT(U$2,$N19),Data,3,FALSE)),"")</f>
        <v>Functions</v>
      </c>
      <c r="V19" s="8" t="str">
        <f ca="1">IF($N19&lt;=VLOOKUP(V$2,Modules,4,FALSE),IF(ISERROR(VLOOKUP(_xlfn.CONCAT(V$2,$N19),Data,3,FALSE)),VLOOKUP(_xlfn.CONCAT(V$2,RANDBETWEEN(1,VLOOKUP(V$2,Modules,5,FALSE))),Data,3,FALSE),VLOOKUP(_xlfn.CONCAT(V$2,$N19),Data,3,FALSE)),"")</f>
        <v>The Internet and Sockets</v>
      </c>
      <c r="W19" s="8" t="str">
        <f ca="1">IF($N19&lt;=VLOOKUP(W$2,Modules,4,FALSE),IF(ISERROR(VLOOKUP(_xlfn.CONCAT(W$2,$N19),Data,3,FALSE)),VLOOKUP(_xlfn.CONCAT(W$2,RANDBETWEEN(1,VLOOKUP(W$2,Modules,5,FALSE))),Data,3,FALSE),VLOOKUP(_xlfn.CONCAT(W$2,$N19),Data,3,FALSE)),"")</f>
        <v>GDPR &amp; Freedom of Information</v>
      </c>
      <c r="X19" s="8" t="str">
        <f ca="1">IF($N19&lt;=VLOOKUP(X$2,Modules,4,FALSE),IF(ISERROR(VLOOKUP(_xlfn.CONCAT(X$2,$N19),Data,3,FALSE)),VLOOKUP(_xlfn.CONCAT(X$2,RANDBETWEEN(1,VLOOKUP(X$2,Modules,5,FALSE))),Data,3,FALSE),VLOOKUP(_xlfn.CONCAT(X$2,$N19),Data,3,FALSE)),"")</f>
        <v>Modules and Functors</v>
      </c>
      <c r="AA19">
        <f ca="1">RAND()</f>
        <v>0.14274865257216729</v>
      </c>
      <c r="AB19">
        <f>ROW()-2</f>
        <v>17</v>
      </c>
      <c r="AC19">
        <v>17</v>
      </c>
      <c r="AD19">
        <f>IF(MOD(Table5[[#This Row],[ref]],MAX(Table3[Slots]))=0,QUOTIENT(Table5[[#This Row],[ref]],MAX(Table3[Slots])),QUOTIENT(Table5[[#This Row],[ref]],MAX(Table3[Slots]))+1)</f>
        <v>1</v>
      </c>
      <c r="AE19">
        <f>IF(MOD($AC19,MAX(Table3[Slots]))&lt;&gt;0,MOD($AC19,MAX(Table3[Slots])),MAX(Table3[Slots]))</f>
        <v>17</v>
      </c>
      <c r="AF19" s="11">
        <f ca="1">IF(INDEX(gen_topics,Table5[[#This Row],[row]],Table5[[#This Row],[column]])="",0,1)</f>
        <v>1</v>
      </c>
    </row>
    <row r="20" spans="1:32" x14ac:dyDescent="0.2">
      <c r="G20" t="str">
        <f>_xlfn.CONCAT(Table1[[#This Row],[Module]],COUNTIF($H$3:H20,Table1[[#This Row],[Module]]))</f>
        <v>Vision9</v>
      </c>
      <c r="H20" t="s">
        <v>1</v>
      </c>
      <c r="I20" t="s">
        <v>41</v>
      </c>
      <c r="J20">
        <f ca="1">COUNTIF(Table4[],Table1[[#This Row],[Topics]])</f>
        <v>3</v>
      </c>
      <c r="K20">
        <f ca="1">COUNTIF(Timetable,Table1[[#This Row],[Topics]])</f>
        <v>3</v>
      </c>
      <c r="N20" s="10">
        <v>18</v>
      </c>
      <c r="O20" s="8" t="str">
        <f ca="1">IF($N20&lt;=VLOOKUP(O$2,Modules,4,FALSE),IF(ISERROR(VLOOKUP(_xlfn.CONCAT(O$2,$N20),Data,3,FALSE)),VLOOKUP(_xlfn.CONCAT(O$2,RANDBETWEEN(1,VLOOKUP(O$2,Modules,5,FALSE))),Data,3,FALSE),VLOOKUP(_xlfn.CONCAT(O$2,$N20),Data,3,FALSE)),"")</f>
        <v>Shallow Semantics</v>
      </c>
      <c r="P20" s="8" t="str">
        <f ca="1">IF($N20&lt;=VLOOKUP(P$2,Modules,4,FALSE),IF(ISERROR(VLOOKUP(_xlfn.CONCAT(P$2,$N20),Data,3,FALSE)),VLOOKUP(_xlfn.CONCAT(P$2,RANDBETWEEN(1,VLOOKUP(P$2,Modules,5,FALSE))),Data,3,FALSE),VLOOKUP(_xlfn.CONCAT(P$2,$N20),Data,3,FALSE)),"")</f>
        <v>Advanced Edge Detection</v>
      </c>
      <c r="Q20" s="8" t="str">
        <f ca="1">IF($N20&lt;=VLOOKUP(Q$2,Modules,4,FALSE),IF(ISERROR(VLOOKUP(_xlfn.CONCAT(Q$2,$N20),Data,3,FALSE)),VLOOKUP(_xlfn.CONCAT(Q$2,RANDBETWEEN(1,VLOOKUP(Q$2,Modules,5,FALSE))),Data,3,FALSE),VLOOKUP(_xlfn.CONCAT(Q$2,$N20),Data,3,FALSE)),"")</f>
        <v>Decidability and Computability</v>
      </c>
      <c r="R20" s="8" t="str">
        <f ca="1">IF($N20&lt;=VLOOKUP(R$2,Modules,4,FALSE),IF(ISERROR(VLOOKUP(_xlfn.CONCAT(R$2,$N20),Data,3,FALSE)),VLOOKUP(_xlfn.CONCAT(R$2,RANDBETWEEN(1,VLOOKUP(R$2,Modules,5,FALSE))),Data,3,FALSE),VLOOKUP(_xlfn.CONCAT(R$2,$N20),Data,3,FALSE)),"")</f>
        <v>Java &amp; SQL - using a DB through JDBC</v>
      </c>
      <c r="S20" s="8" t="str">
        <f ca="1">IF($N20&lt;=VLOOKUP(S$2,Modules,4,FALSE),IF(ISERROR(VLOOKUP(_xlfn.CONCAT(S$2,$N20),Data,3,FALSE)),VLOOKUP(_xlfn.CONCAT(S$2,RANDBETWEEN(1,VLOOKUP(S$2,Modules,5,FALSE))),Data,3,FALSE),VLOOKUP(_xlfn.CONCAT(S$2,$N20),Data,3,FALSE)),"")</f>
        <v>Computer Arithmetic</v>
      </c>
      <c r="T20" s="8" t="str">
        <f ca="1">IF($N20&lt;=VLOOKUP(T$2,Modules,4,FALSE),IF(ISERROR(VLOOKUP(_xlfn.CONCAT(T$2,$N20),Data,3,FALSE)),VLOOKUP(_xlfn.CONCAT(T$2,RANDBETWEEN(1,VLOOKUP(T$2,Modules,5,FALSE))),Data,3,FALSE),VLOOKUP(_xlfn.CONCAT(T$2,$N20),Data,3,FALSE)),"")</f>
        <v>Constructors</v>
      </c>
      <c r="U20" s="8" t="str">
        <f ca="1">IF($N20&lt;=VLOOKUP(U$2,Modules,4,FALSE),IF(ISERROR(VLOOKUP(_xlfn.CONCAT(U$2,$N20),Data,3,FALSE)),VLOOKUP(_xlfn.CONCAT(U$2,RANDBETWEEN(1,VLOOKUP(U$2,Modules,5,FALSE))),Data,3,FALSE),VLOOKUP(_xlfn.CONCAT(U$2,$N20),Data,3,FALSE)),"")</f>
        <v>Probability - Discrete Random Variables</v>
      </c>
      <c r="V20" s="8" t="str">
        <f ca="1">IF($N20&lt;=VLOOKUP(V$2,Modules,4,FALSE),IF(ISERROR(VLOOKUP(_xlfn.CONCAT(V$2,$N20),Data,3,FALSE)),VLOOKUP(_xlfn.CONCAT(V$2,RANDBETWEEN(1,VLOOKUP(V$2,Modules,5,FALSE))),Data,3,FALSE),VLOOKUP(_xlfn.CONCAT(V$2,$N20),Data,3,FALSE)),"")</f>
        <v>Buffer Overflow Attacks</v>
      </c>
      <c r="W20" s="8" t="str">
        <f ca="1">IF($N20&lt;=VLOOKUP(W$2,Modules,4,FALSE),IF(ISERROR(VLOOKUP(_xlfn.CONCAT(W$2,$N20),Data,3,FALSE)),VLOOKUP(_xlfn.CONCAT(W$2,RANDBETWEEN(1,VLOOKUP(W$2,Modules,5,FALSE))),Data,3,FALSE),VLOOKUP(_xlfn.CONCAT(W$2,$N20),Data,3,FALSE)),"")</f>
        <v>Contracts &amp; Liability</v>
      </c>
      <c r="X20" s="8" t="str">
        <f ca="1">IF($N20&lt;=VLOOKUP(X$2,Modules,4,FALSE),IF(ISERROR(VLOOKUP(_xlfn.CONCAT(X$2,$N20),Data,3,FALSE)),VLOOKUP(_xlfn.CONCAT(X$2,RANDBETWEEN(1,VLOOKUP(X$2,Modules,5,FALSE))),Data,3,FALSE),VLOOKUP(_xlfn.CONCAT(X$2,$N20),Data,3,FALSE)),"")</f>
        <v>Imperative Ocaml</v>
      </c>
      <c r="AA20">
        <f ca="1">RAND()</f>
        <v>0.43007387122619734</v>
      </c>
      <c r="AB20">
        <f>ROW()-2</f>
        <v>18</v>
      </c>
      <c r="AC20">
        <v>18</v>
      </c>
      <c r="AD20">
        <f>IF(MOD(Table5[[#This Row],[ref]],MAX(Table3[Slots]))=0,QUOTIENT(Table5[[#This Row],[ref]],MAX(Table3[Slots])),QUOTIENT(Table5[[#This Row],[ref]],MAX(Table3[Slots]))+1)</f>
        <v>1</v>
      </c>
      <c r="AE20">
        <f>IF(MOD($AC20,MAX(Table3[Slots]))&lt;&gt;0,MOD($AC20,MAX(Table3[Slots])),MAX(Table3[Slots]))</f>
        <v>18</v>
      </c>
      <c r="AF20" s="11">
        <f ca="1">IF(INDEX(gen_topics,Table5[[#This Row],[row]],Table5[[#This Row],[column]])="",0,1)</f>
        <v>1</v>
      </c>
    </row>
    <row r="21" spans="1:32" x14ac:dyDescent="0.2">
      <c r="A21" s="4"/>
      <c r="B21" s="4"/>
      <c r="G21" t="str">
        <f>_xlfn.CONCAT(Table1[[#This Row],[Module]],COUNTIF($H$3:H21,Table1[[#This Row],[Module]]))</f>
        <v>Vision10</v>
      </c>
      <c r="H21" t="s">
        <v>1</v>
      </c>
      <c r="I21" t="s">
        <v>42</v>
      </c>
      <c r="J21">
        <f ca="1">COUNTIF(Table4[],Table1[[#This Row],[Topics]])</f>
        <v>1</v>
      </c>
      <c r="K21">
        <f ca="1">COUNTIF(Timetable,Table1[[#This Row],[Topics]])</f>
        <v>1</v>
      </c>
      <c r="N21" s="10">
        <v>19</v>
      </c>
      <c r="O21" s="8" t="str">
        <f ca="1">IF($N21&lt;=VLOOKUP(O$2,Modules,4,FALSE),IF(ISERROR(VLOOKUP(_xlfn.CONCAT(O$2,$N21),Data,3,FALSE)),VLOOKUP(_xlfn.CONCAT(O$2,RANDBETWEEN(1,VLOOKUP(O$2,Modules,5,FALSE))),Data,3,FALSE),VLOOKUP(_xlfn.CONCAT(O$2,$N21),Data,3,FALSE)),"")</f>
        <v>Discourse &amp; Text</v>
      </c>
      <c r="P21" s="8" t="str">
        <f ca="1">IF($N21&lt;=VLOOKUP(P$2,Modules,4,FALSE),IF(ISERROR(VLOOKUP(_xlfn.CONCAT(P$2,$N21),Data,3,FALSE)),VLOOKUP(_xlfn.CONCAT(P$2,RANDBETWEEN(1,VLOOKUP(P$2,Modules,5,FALSE))),Data,3,FALSE),VLOOKUP(_xlfn.CONCAT(P$2,$N21),Data,3,FALSE)),"")</f>
        <v>Colour</v>
      </c>
      <c r="Q21" s="8" t="str">
        <f ca="1">IF($N21&lt;=VLOOKUP(Q$2,Modules,4,FALSE),IF(ISERROR(VLOOKUP(_xlfn.CONCAT(Q$2,$N21),Data,3,FALSE)),VLOOKUP(_xlfn.CONCAT(Q$2,RANDBETWEEN(1,VLOOKUP(Q$2,Modules,5,FALSE))),Data,3,FALSE),VLOOKUP(_xlfn.CONCAT(Q$2,$N21),Data,3,FALSE)),"")</f>
        <v>Context Free Languages</v>
      </c>
      <c r="R21" s="8" t="str">
        <f ca="1">IF($N21&lt;=VLOOKUP(R$2,Modules,4,FALSE),IF(ISERROR(VLOOKUP(_xlfn.CONCAT(R$2,$N21),Data,3,FALSE)),VLOOKUP(_xlfn.CONCAT(R$2,RANDBETWEEN(1,VLOOKUP(R$2,Modules,5,FALSE))),Data,3,FALSE),VLOOKUP(_xlfn.CONCAT(R$2,$N21),Data,3,FALSE)),"")</f>
        <v>Relational Model</v>
      </c>
      <c r="S21" s="8" t="str">
        <f ca="1">IF($N21&lt;=VLOOKUP(S$2,Modules,4,FALSE),IF(ISERROR(VLOOKUP(_xlfn.CONCAT(S$2,$N21),Data,3,FALSE)),VLOOKUP(_xlfn.CONCAT(S$2,RANDBETWEEN(1,VLOOKUP(S$2,Modules,5,FALSE))),Data,3,FALSE),VLOOKUP(_xlfn.CONCAT(S$2,$N21),Data,3,FALSE)),"")</f>
        <v>Improving Performance - Pipelining</v>
      </c>
      <c r="T21" s="8" t="str">
        <f ca="1">IF($N21&lt;=VLOOKUP(T$2,Modules,4,FALSE),IF(ISERROR(VLOOKUP(_xlfn.CONCAT(T$2,$N21),Data,3,FALSE)),VLOOKUP(_xlfn.CONCAT(T$2,RANDBETWEEN(1,VLOOKUP(T$2,Modules,5,FALSE))),Data,3,FALSE),VLOOKUP(_xlfn.CONCAT(T$2,$N21),Data,3,FALSE)),"")</f>
        <v>Introduction to C programming</v>
      </c>
      <c r="U21" s="8" t="str">
        <f ca="1">IF($N21&lt;=VLOOKUP(U$2,Modules,4,FALSE),IF(ISERROR(VLOOKUP(_xlfn.CONCAT(U$2,$N21),Data,3,FALSE)),VLOOKUP(_xlfn.CONCAT(U$2,RANDBETWEEN(1,VLOOKUP(U$2,Modules,5,FALSE))),Data,3,FALSE),VLOOKUP(_xlfn.CONCAT(U$2,$N21),Data,3,FALSE)),"")</f>
        <v>Probability - Discrete Random Variables</v>
      </c>
      <c r="V21" s="8" t="str">
        <f ca="1">IF($N21&lt;=VLOOKUP(V$2,Modules,4,FALSE),IF(ISERROR(VLOOKUP(_xlfn.CONCAT(V$2,$N21),Data,3,FALSE)),VLOOKUP(_xlfn.CONCAT(V$2,RANDBETWEEN(1,VLOOKUP(V$2,Modules,5,FALSE))),Data,3,FALSE),VLOOKUP(_xlfn.CONCAT(V$2,$N21),Data,3,FALSE)),"")</f>
        <v>The Internet and Sockets</v>
      </c>
      <c r="W21" s="8" t="str">
        <f ca="1">IF($N21&lt;=VLOOKUP(W$2,Modules,4,FALSE),IF(ISERROR(VLOOKUP(_xlfn.CONCAT(W$2,$N21),Data,3,FALSE)),VLOOKUP(_xlfn.CONCAT(W$2,RANDBETWEEN(1,VLOOKUP(W$2,Modules,5,FALSE))),Data,3,FALSE),VLOOKUP(_xlfn.CONCAT(W$2,$N21),Data,3,FALSE)),"")</f>
        <v>Human Resource Management</v>
      </c>
      <c r="X21" s="8" t="str">
        <f ca="1">IF($N21&lt;=VLOOKUP(X$2,Modules,4,FALSE),IF(ISERROR(VLOOKUP(_xlfn.CONCAT(X$2,$N21),Data,3,FALSE)),VLOOKUP(_xlfn.CONCAT(X$2,RANDBETWEEN(1,VLOOKUP(X$2,Modules,5,FALSE))),Data,3,FALSE),VLOOKUP(_xlfn.CONCAT(X$2,$N21),Data,3,FALSE)),"")</f>
        <v>Algebraic Data Types</v>
      </c>
      <c r="AA21">
        <f ca="1">RAND()</f>
        <v>0.50371848022417431</v>
      </c>
      <c r="AB21">
        <f>ROW()-2</f>
        <v>19</v>
      </c>
      <c r="AC21">
        <v>19</v>
      </c>
      <c r="AD21">
        <f>IF(MOD(Table5[[#This Row],[ref]],MAX(Table3[Slots]))=0,QUOTIENT(Table5[[#This Row],[ref]],MAX(Table3[Slots])),QUOTIENT(Table5[[#This Row],[ref]],MAX(Table3[Slots]))+1)</f>
        <v>1</v>
      </c>
      <c r="AE21">
        <f>IF(MOD($AC21,MAX(Table3[Slots]))&lt;&gt;0,MOD($AC21,MAX(Table3[Slots])),MAX(Table3[Slots]))</f>
        <v>19</v>
      </c>
      <c r="AF21" s="11">
        <f ca="1">IF(INDEX(gen_topics,Table5[[#This Row],[row]],Table5[[#This Row],[column]])="",0,1)</f>
        <v>1</v>
      </c>
    </row>
    <row r="22" spans="1:32" x14ac:dyDescent="0.2">
      <c r="G22" t="str">
        <f>_xlfn.CONCAT(Table1[[#This Row],[Module]],COUNTIF($H$3:H22,Table1[[#This Row],[Module]]))</f>
        <v>Vision11</v>
      </c>
      <c r="H22" t="s">
        <v>1</v>
      </c>
      <c r="I22" t="s">
        <v>43</v>
      </c>
      <c r="J22">
        <f ca="1">COUNTIF(Table4[],Table1[[#This Row],[Topics]])</f>
        <v>1</v>
      </c>
      <c r="K22">
        <f ca="1">COUNTIF(Timetable,Table1[[#This Row],[Topics]])</f>
        <v>1</v>
      </c>
      <c r="N22" s="10">
        <v>20</v>
      </c>
      <c r="O22" s="8" t="str">
        <f ca="1">IF($N22&lt;=VLOOKUP(O$2,Modules,4,FALSE),IF(ISERROR(VLOOKUP(_xlfn.CONCAT(O$2,$N22),Data,3,FALSE)),VLOOKUP(_xlfn.CONCAT(O$2,RANDBETWEEN(1,VLOOKUP(O$2,Modules,5,FALSE))),Data,3,FALSE),VLOOKUP(_xlfn.CONCAT(O$2,$N22),Data,3,FALSE)),"")</f>
        <v>Semantics</v>
      </c>
      <c r="P22" s="8" t="str">
        <f ca="1">IF($N22&lt;=VLOOKUP(P$2,Modules,4,FALSE),IF(ISERROR(VLOOKUP(_xlfn.CONCAT(P$2,$N22),Data,3,FALSE)),VLOOKUP(_xlfn.CONCAT(P$2,RANDBETWEEN(1,VLOOKUP(P$2,Modules,5,FALSE))),Data,3,FALSE),VLOOKUP(_xlfn.CONCAT(P$2,$N22),Data,3,FALSE)),"")</f>
        <v>Edge Detection</v>
      </c>
      <c r="Q22" s="8" t="str">
        <f ca="1">IF($N22&lt;=VLOOKUP(Q$2,Modules,4,FALSE),IF(ISERROR(VLOOKUP(_xlfn.CONCAT(Q$2,$N22),Data,3,FALSE)),VLOOKUP(_xlfn.CONCAT(Q$2,RANDBETWEEN(1,VLOOKUP(Q$2,Modules,5,FALSE))),Data,3,FALSE),VLOOKUP(_xlfn.CONCAT(Q$2,$N22),Data,3,FALSE)),"")</f>
        <v>NP</v>
      </c>
      <c r="R22" s="8" t="str">
        <f ca="1">IF($N22&lt;=VLOOKUP(R$2,Modules,4,FALSE),IF(ISERROR(VLOOKUP(_xlfn.CONCAT(R$2,$N22),Data,3,FALSE)),VLOOKUP(_xlfn.CONCAT(R$2,RANDBETWEEN(1,VLOOKUP(R$2,Modules,5,FALSE))),Data,3,FALSE),VLOOKUP(_xlfn.CONCAT(R$2,$N22),Data,3,FALSE)),"")</f>
        <v>Backgroud, alternatives and justification of DBMS</v>
      </c>
      <c r="S22" s="8" t="str">
        <f ca="1">IF($N22&lt;=VLOOKUP(S$2,Modules,4,FALSE),IF(ISERROR(VLOOKUP(_xlfn.CONCAT(S$2,$N22),Data,3,FALSE)),VLOOKUP(_xlfn.CONCAT(S$2,RANDBETWEEN(1,VLOOKUP(S$2,Modules,5,FALSE))),Data,3,FALSE),VLOOKUP(_xlfn.CONCAT(S$2,$N22),Data,3,FALSE)),"")</f>
        <v>Digital Logic</v>
      </c>
      <c r="T22" s="8" t="str">
        <f ca="1">IF($N22&lt;=VLOOKUP(T$2,Modules,4,FALSE),IF(ISERROR(VLOOKUP(_xlfn.CONCAT(T$2,$N22),Data,3,FALSE)),VLOOKUP(_xlfn.CONCAT(T$2,RANDBETWEEN(1,VLOOKUP(T$2,Modules,5,FALSE))),Data,3,FALSE),VLOOKUP(_xlfn.CONCAT(T$2,$N22),Data,3,FALSE)),"")</f>
        <v>Exception handling</v>
      </c>
      <c r="U22" s="8" t="str">
        <f ca="1">IF($N22&lt;=VLOOKUP(U$2,Modules,4,FALSE),IF(ISERROR(VLOOKUP(_xlfn.CONCAT(U$2,$N22),Data,3,FALSE)),VLOOKUP(_xlfn.CONCAT(U$2,RANDBETWEEN(1,VLOOKUP(U$2,Modules,5,FALSE))),Data,3,FALSE),VLOOKUP(_xlfn.CONCAT(U$2,$N22),Data,3,FALSE)),"")</f>
        <v>Vectors</v>
      </c>
      <c r="V22" s="8" t="str">
        <f ca="1">IF($N22&lt;=VLOOKUP(V$2,Modules,4,FALSE),IF(ISERROR(VLOOKUP(_xlfn.CONCAT(V$2,$N22),Data,3,FALSE)),VLOOKUP(_xlfn.CONCAT(V$2,RANDBETWEEN(1,VLOOKUP(V$2,Modules,5,FALSE))),Data,3,FALSE),VLOOKUP(_xlfn.CONCAT(V$2,$N22),Data,3,FALSE)),"")</f>
        <v>Automated Protocol Verification</v>
      </c>
      <c r="W22" s="8" t="str">
        <f ca="1">IF($N22&lt;=VLOOKUP(W$2,Modules,4,FALSE),IF(ISERROR(VLOOKUP(_xlfn.CONCAT(W$2,$N22),Data,3,FALSE)),VLOOKUP(_xlfn.CONCAT(W$2,RANDBETWEEN(1,VLOOKUP(W$2,Modules,5,FALSE))),Data,3,FALSE),VLOOKUP(_xlfn.CONCAT(W$2,$N22),Data,3,FALSE)),"")</f>
        <v>The Internet</v>
      </c>
      <c r="X22" s="8" t="str">
        <f ca="1">IF($N22&lt;=VLOOKUP(X$2,Modules,4,FALSE),IF(ISERROR(VLOOKUP(_xlfn.CONCAT(X$2,$N22),Data,3,FALSE)),VLOOKUP(_xlfn.CONCAT(X$2,RANDBETWEEN(1,VLOOKUP(X$2,Modules,5,FALSE))),Data,3,FALSE),VLOOKUP(_xlfn.CONCAT(X$2,$N22),Data,3,FALSE)),"")</f>
        <v>Modules and Functors</v>
      </c>
      <c r="AA22">
        <f ca="1">RAND()</f>
        <v>0.36099857659221268</v>
      </c>
      <c r="AB22">
        <f>ROW()-2</f>
        <v>20</v>
      </c>
      <c r="AC22">
        <v>20</v>
      </c>
      <c r="AD22">
        <f>IF(MOD(Table5[[#This Row],[ref]],MAX(Table3[Slots]))=0,QUOTIENT(Table5[[#This Row],[ref]],MAX(Table3[Slots])),QUOTIENT(Table5[[#This Row],[ref]],MAX(Table3[Slots]))+1)</f>
        <v>1</v>
      </c>
      <c r="AE22">
        <f>IF(MOD($AC22,MAX(Table3[Slots]))&lt;&gt;0,MOD($AC22,MAX(Table3[Slots])),MAX(Table3[Slots]))</f>
        <v>20</v>
      </c>
      <c r="AF22" s="11">
        <f ca="1">IF(INDEX(gen_topics,Table5[[#This Row],[row]],Table5[[#This Row],[column]])="",0,1)</f>
        <v>1</v>
      </c>
    </row>
    <row r="23" spans="1:32" x14ac:dyDescent="0.2">
      <c r="G23" t="str">
        <f>_xlfn.CONCAT(Table1[[#This Row],[Module]],COUNTIF($H$3:H23,Table1[[#This Row],[Module]]))</f>
        <v>Vision12</v>
      </c>
      <c r="H23" t="s">
        <v>1</v>
      </c>
      <c r="I23" t="s">
        <v>44</v>
      </c>
      <c r="J23">
        <f ca="1">COUNTIF(Table4[],Table1[[#This Row],[Topics]])</f>
        <v>2</v>
      </c>
      <c r="K23">
        <f ca="1">COUNTIF(Timetable,Table1[[#This Row],[Topics]])</f>
        <v>2</v>
      </c>
      <c r="N23" s="10">
        <v>21</v>
      </c>
      <c r="O23" s="8" t="str">
        <f ca="1">IF($N23&lt;=VLOOKUP(O$2,Modules,4,FALSE),IF(ISERROR(VLOOKUP(_xlfn.CONCAT(O$2,$N23),Data,3,FALSE)),VLOOKUP(_xlfn.CONCAT(O$2,RANDBETWEEN(1,VLOOKUP(O$2,Modules,5,FALSE))),Data,3,FALSE),VLOOKUP(_xlfn.CONCAT(O$2,$N23),Data,3,FALSE)),"")</f>
        <v>Beyond Question Answering</v>
      </c>
      <c r="P23" s="8" t="str">
        <f ca="1">IF($N23&lt;=VLOOKUP(P$2,Modules,4,FALSE),IF(ISERROR(VLOOKUP(_xlfn.CONCAT(P$2,$N23),Data,3,FALSE)),VLOOKUP(_xlfn.CONCAT(P$2,RANDBETWEEN(1,VLOOKUP(P$2,Modules,5,FALSE))),Data,3,FALSE),VLOOKUP(_xlfn.CONCAT(P$2,$N23),Data,3,FALSE)),"")</f>
        <v>Noise Filtering</v>
      </c>
      <c r="Q23" s="8" t="str">
        <f ca="1">IF($N23&lt;=VLOOKUP(Q$2,Modules,4,FALSE),IF(ISERROR(VLOOKUP(_xlfn.CONCAT(Q$2,$N23),Data,3,FALSE)),VLOOKUP(_xlfn.CONCAT(Q$2,RANDBETWEEN(1,VLOOKUP(Q$2,Modules,5,FALSE))),Data,3,FALSE),VLOOKUP(_xlfn.CONCAT(Q$2,$N23),Data,3,FALSE)),"")</f>
        <v>Lambda Calculus</v>
      </c>
      <c r="R23" s="8" t="str">
        <f ca="1">IF($N23&lt;=VLOOKUP(R$2,Modules,4,FALSE),IF(ISERROR(VLOOKUP(_xlfn.CONCAT(R$2,$N23),Data,3,FALSE)),VLOOKUP(_xlfn.CONCAT(R$2,RANDBETWEEN(1,VLOOKUP(R$2,Modules,5,FALSE))),Data,3,FALSE),VLOOKUP(_xlfn.CONCAT(R$2,$N23),Data,3,FALSE)),"")</f>
        <v>An Introduction to design and use of Database systems</v>
      </c>
      <c r="S23" s="8" t="str">
        <f ca="1">IF($N23&lt;=VLOOKUP(S$2,Modules,4,FALSE),IF(ISERROR(VLOOKUP(_xlfn.CONCAT(S$2,$N23),Data,3,FALSE)),VLOOKUP(_xlfn.CONCAT(S$2,RANDBETWEEN(1,VLOOKUP(S$2,Modules,5,FALSE))),Data,3,FALSE),VLOOKUP(_xlfn.CONCAT(S$2,$N23),Data,3,FALSE)),"")</f>
        <v>Improving Performance - Cache</v>
      </c>
      <c r="T23" s="8" t="str">
        <f ca="1">IF($N23&lt;=VLOOKUP(T$2,Modules,4,FALSE),IF(ISERROR(VLOOKUP(_xlfn.CONCAT(T$2,$N23),Data,3,FALSE)),VLOOKUP(_xlfn.CONCAT(T$2,RANDBETWEEN(1,VLOOKUP(T$2,Modules,5,FALSE))),Data,3,FALSE),VLOOKUP(_xlfn.CONCAT(T$2,$N23),Data,3,FALSE)),"")</f>
        <v>Inheritance</v>
      </c>
      <c r="U23" s="8" t="str">
        <f ca="1">IF($N23&lt;=VLOOKUP(U$2,Modules,4,FALSE),IF(ISERROR(VLOOKUP(_xlfn.CONCAT(U$2,$N23),Data,3,FALSE)),VLOOKUP(_xlfn.CONCAT(U$2,RANDBETWEEN(1,VLOOKUP(U$2,Modules,5,FALSE))),Data,3,FALSE),VLOOKUP(_xlfn.CONCAT(U$2,$N23),Data,3,FALSE)),"")</f>
        <v>Sets and Cardinality</v>
      </c>
      <c r="V23" s="8" t="str">
        <f ca="1">IF($N23&lt;=VLOOKUP(V$2,Modules,4,FALSE),IF(ISERROR(VLOOKUP(_xlfn.CONCAT(V$2,$N23),Data,3,FALSE)),VLOOKUP(_xlfn.CONCAT(V$2,RANDBETWEEN(1,VLOOKUP(V$2,Modules,5,FALSE))),Data,3,FALSE),VLOOKUP(_xlfn.CONCAT(V$2,$N23),Data,3,FALSE)),"")</f>
        <v>Access Control in Linux</v>
      </c>
      <c r="W23" s="8" t="str">
        <f ca="1">IF($N23&lt;=VLOOKUP(W$2,Modules,4,FALSE),IF(ISERROR(VLOOKUP(_xlfn.CONCAT(W$2,$N23),Data,3,FALSE)),VLOOKUP(_xlfn.CONCAT(W$2,RANDBETWEEN(1,VLOOKUP(W$2,Modules,5,FALSE))),Data,3,FALSE),VLOOKUP(_xlfn.CONCAT(W$2,$N23),Data,3,FALSE)),"")</f>
        <v>The Internet</v>
      </c>
      <c r="X23" s="8" t="str">
        <f ca="1">IF($N23&lt;=VLOOKUP(X$2,Modules,4,FALSE),IF(ISERROR(VLOOKUP(_xlfn.CONCAT(X$2,$N23),Data,3,FALSE)),VLOOKUP(_xlfn.CONCAT(X$2,RANDBETWEEN(1,VLOOKUP(X$2,Modules,5,FALSE))),Data,3,FALSE),VLOOKUP(_xlfn.CONCAT(X$2,$N23),Data,3,FALSE)),"")</f>
        <v>Monads</v>
      </c>
      <c r="AA23">
        <f ca="1">RAND()</f>
        <v>0.5382638870400841</v>
      </c>
      <c r="AB23">
        <f>ROW()-2</f>
        <v>21</v>
      </c>
      <c r="AC23">
        <v>21</v>
      </c>
      <c r="AD23">
        <f>IF(MOD(Table5[[#This Row],[ref]],MAX(Table3[Slots]))=0,QUOTIENT(Table5[[#This Row],[ref]],MAX(Table3[Slots])),QUOTIENT(Table5[[#This Row],[ref]],MAX(Table3[Slots]))+1)</f>
        <v>1</v>
      </c>
      <c r="AE23">
        <f>IF(MOD($AC23,MAX(Table3[Slots]))&lt;&gt;0,MOD($AC23,MAX(Table3[Slots])),MAX(Table3[Slots]))</f>
        <v>21</v>
      </c>
      <c r="AF23" s="11">
        <f ca="1">IF(INDEX(gen_topics,Table5[[#This Row],[row]],Table5[[#This Row],[column]])="",0,1)</f>
        <v>1</v>
      </c>
    </row>
    <row r="24" spans="1:32" x14ac:dyDescent="0.2">
      <c r="G24" t="str">
        <f>_xlfn.CONCAT(Table1[[#This Row],[Module]],COUNTIF($H$3:H24,Table1[[#This Row],[Module]]))</f>
        <v>Vision13</v>
      </c>
      <c r="H24" t="s">
        <v>1</v>
      </c>
      <c r="I24" t="s">
        <v>45</v>
      </c>
      <c r="J24">
        <f ca="1">COUNTIF(Table4[],Table1[[#This Row],[Topics]])</f>
        <v>2</v>
      </c>
      <c r="K24">
        <f ca="1">COUNTIF(Timetable,Table1[[#This Row],[Topics]])</f>
        <v>2</v>
      </c>
      <c r="N24" s="10">
        <v>22</v>
      </c>
      <c r="O24" s="8" t="str">
        <f ca="1">IF($N24&lt;=VLOOKUP(O$2,Modules,4,FALSE),IF(ISERROR(VLOOKUP(_xlfn.CONCAT(O$2,$N24),Data,3,FALSE)),VLOOKUP(_xlfn.CONCAT(O$2,RANDBETWEEN(1,VLOOKUP(O$2,Modules,5,FALSE))),Data,3,FALSE),VLOOKUP(_xlfn.CONCAT(O$2,$N24),Data,3,FALSE)),"")</f>
        <v>Words &amp; Morphology</v>
      </c>
      <c r="P24" s="8" t="str">
        <f ca="1">IF($N24&lt;=VLOOKUP(P$2,Modules,4,FALSE),IF(ISERROR(VLOOKUP(_xlfn.CONCAT(P$2,$N24),Data,3,FALSE)),VLOOKUP(_xlfn.CONCAT(P$2,RANDBETWEEN(1,VLOOKUP(P$2,Modules,5,FALSE))),Data,3,FALSE),VLOOKUP(_xlfn.CONCAT(P$2,$N24),Data,3,FALSE)),"")</f>
        <v>Human Vision</v>
      </c>
      <c r="Q24" s="8" t="str">
        <f ca="1">IF($N24&lt;=VLOOKUP(Q$2,Modules,4,FALSE),IF(ISERROR(VLOOKUP(_xlfn.CONCAT(Q$2,$N24),Data,3,FALSE)),VLOOKUP(_xlfn.CONCAT(Q$2,RANDBETWEEN(1,VLOOKUP(Q$2,Modules,5,FALSE))),Data,3,FALSE),VLOOKUP(_xlfn.CONCAT(Q$2,$N24),Data,3,FALSE)),"")</f>
        <v>Lambda Calculus</v>
      </c>
      <c r="R24" s="8" t="str">
        <f ca="1">IF($N24&lt;=VLOOKUP(R$2,Modules,4,FALSE),IF(ISERROR(VLOOKUP(_xlfn.CONCAT(R$2,$N24),Data,3,FALSE)),VLOOKUP(_xlfn.CONCAT(R$2,RANDBETWEEN(1,VLOOKUP(R$2,Modules,5,FALSE))),Data,3,FALSE),VLOOKUP(_xlfn.CONCAT(R$2,$N24),Data,3,FALSE)),"")</f>
        <v>Relational Databases</v>
      </c>
      <c r="S24" s="8" t="str">
        <f ca="1">IF($N24&lt;=VLOOKUP(S$2,Modules,4,FALSE),IF(ISERROR(VLOOKUP(_xlfn.CONCAT(S$2,$N24),Data,3,FALSE)),VLOOKUP(_xlfn.CONCAT(S$2,RANDBETWEEN(1,VLOOKUP(S$2,Modules,5,FALSE))),Data,3,FALSE),VLOOKUP(_xlfn.CONCAT(S$2,$N24),Data,3,FALSE)),"")</f>
        <v>Improving Performance - Cache</v>
      </c>
      <c r="T24" s="8" t="str">
        <f ca="1">IF($N24&lt;=VLOOKUP(T$2,Modules,4,FALSE),IF(ISERROR(VLOOKUP(_xlfn.CONCAT(T$2,$N24),Data,3,FALSE)),VLOOKUP(_xlfn.CONCAT(T$2,RANDBETWEEN(1,VLOOKUP(T$2,Modules,5,FALSE))),Data,3,FALSE),VLOOKUP(_xlfn.CONCAT(T$2,$N24),Data,3,FALSE)),"")</f>
        <v>Basic Computer Architecture</v>
      </c>
      <c r="U24" s="8" t="str">
        <f ca="1">IF($N24&lt;=VLOOKUP(U$2,Modules,4,FALSE),IF(ISERROR(VLOOKUP(_xlfn.CONCAT(U$2,$N24),Data,3,FALSE)),VLOOKUP(_xlfn.CONCAT(U$2,RANDBETWEEN(1,VLOOKUP(U$2,Modules,5,FALSE))),Data,3,FALSE),VLOOKUP(_xlfn.CONCAT(U$2,$N24),Data,3,FALSE)),"")</f>
        <v>Probability - Discrete Random Variables</v>
      </c>
      <c r="V24" s="8" t="str">
        <f ca="1">IF($N24&lt;=VLOOKUP(V$2,Modules,4,FALSE),IF(ISERROR(VLOOKUP(_xlfn.CONCAT(V$2,$N24),Data,3,FALSE)),VLOOKUP(_xlfn.CONCAT(V$2,RANDBETWEEN(1,VLOOKUP(V$2,Modules,5,FALSE))),Data,3,FALSE),VLOOKUP(_xlfn.CONCAT(V$2,$N24),Data,3,FALSE)),"")</f>
        <v>The Internet and Sockets</v>
      </c>
      <c r="W24" s="8" t="str">
        <f ca="1">IF($N24&lt;=VLOOKUP(W$2,Modules,4,FALSE),IF(ISERROR(VLOOKUP(_xlfn.CONCAT(W$2,$N24),Data,3,FALSE)),VLOOKUP(_xlfn.CONCAT(W$2,RANDBETWEEN(1,VLOOKUP(W$2,Modules,5,FALSE))),Data,3,FALSE),VLOOKUP(_xlfn.CONCAT(W$2,$N24),Data,3,FALSE)),"")</f>
        <v>Contracts &amp; Liability</v>
      </c>
      <c r="X24" s="8" t="str">
        <f ca="1">IF($N24&lt;=VLOOKUP(X$2,Modules,4,FALSE),IF(ISERROR(VLOOKUP(_xlfn.CONCAT(X$2,$N24),Data,3,FALSE)),VLOOKUP(_xlfn.CONCAT(X$2,RANDBETWEEN(1,VLOOKUP(X$2,Modules,5,FALSE))),Data,3,FALSE),VLOOKUP(_xlfn.CONCAT(X$2,$N24),Data,3,FALSE)),"")</f>
        <v>Modules and Functors</v>
      </c>
      <c r="AA24">
        <f ca="1">RAND()</f>
        <v>7.151995112219145E-2</v>
      </c>
      <c r="AB24">
        <f>ROW()-2</f>
        <v>22</v>
      </c>
      <c r="AC24">
        <v>22</v>
      </c>
      <c r="AD24">
        <f>IF(MOD(Table5[[#This Row],[ref]],MAX(Table3[Slots]))=0,QUOTIENT(Table5[[#This Row],[ref]],MAX(Table3[Slots])),QUOTIENT(Table5[[#This Row],[ref]],MAX(Table3[Slots]))+1)</f>
        <v>1</v>
      </c>
      <c r="AE24">
        <f>IF(MOD($AC24,MAX(Table3[Slots]))&lt;&gt;0,MOD($AC24,MAX(Table3[Slots])),MAX(Table3[Slots]))</f>
        <v>22</v>
      </c>
      <c r="AF24" s="11">
        <f ca="1">IF(INDEX(gen_topics,Table5[[#This Row],[row]],Table5[[#This Row],[column]])="",0,1)</f>
        <v>1</v>
      </c>
    </row>
    <row r="25" spans="1:32" x14ac:dyDescent="0.2">
      <c r="G25" t="str">
        <f>_xlfn.CONCAT(Table1[[#This Row],[Module]],COUNTIF($H$3:H25,Table1[[#This Row],[Module]]))</f>
        <v>CSA1</v>
      </c>
      <c r="H25" t="s">
        <v>2</v>
      </c>
      <c r="I25" t="s">
        <v>46</v>
      </c>
      <c r="J25">
        <f ca="1">COUNTIF(Table4[],Table1[[#This Row],[Topics]])</f>
        <v>1</v>
      </c>
      <c r="K25">
        <f ca="1">COUNTIF(Timetable,Table1[[#This Row],[Topics]])</f>
        <v>1</v>
      </c>
      <c r="N25" s="10">
        <v>23</v>
      </c>
      <c r="O25" s="8" t="str">
        <f ca="1">IF($N25&lt;=VLOOKUP(O$2,Modules,4,FALSE),IF(ISERROR(VLOOKUP(_xlfn.CONCAT(O$2,$N25),Data,3,FALSE)),VLOOKUP(_xlfn.CONCAT(O$2,RANDBETWEEN(1,VLOOKUP(O$2,Modules,5,FALSE))),Data,3,FALSE),VLOOKUP(_xlfn.CONCAT(O$2,$N25),Data,3,FALSE)),"")</f>
        <v>Words &amp; Morphology</v>
      </c>
      <c r="P25" s="8" t="str">
        <f ca="1">IF($N25&lt;=VLOOKUP(P$2,Modules,4,FALSE),IF(ISERROR(VLOOKUP(_xlfn.CONCAT(P$2,$N25),Data,3,FALSE)),VLOOKUP(_xlfn.CONCAT(P$2,RANDBETWEEN(1,VLOOKUP(P$2,Modules,5,FALSE))),Data,3,FALSE),VLOOKUP(_xlfn.CONCAT(P$2,$N25),Data,3,FALSE)),"")</f>
        <v>Object Recognition</v>
      </c>
      <c r="Q25" s="8" t="str">
        <f ca="1">IF($N25&lt;=VLOOKUP(Q$2,Modules,4,FALSE),IF(ISERROR(VLOOKUP(_xlfn.CONCAT(Q$2,$N25),Data,3,FALSE)),VLOOKUP(_xlfn.CONCAT(Q$2,RANDBETWEEN(1,VLOOKUP(Q$2,Modules,5,FALSE))),Data,3,FALSE),VLOOKUP(_xlfn.CONCAT(Q$2,$N25),Data,3,FALSE)),"")</f>
        <v>Decidability and Computability</v>
      </c>
      <c r="R25" s="8" t="str">
        <f ca="1">IF($N25&lt;=VLOOKUP(R$2,Modules,4,FALSE),IF(ISERROR(VLOOKUP(_xlfn.CONCAT(R$2,$N25),Data,3,FALSE)),VLOOKUP(_xlfn.CONCAT(R$2,RANDBETWEEN(1,VLOOKUP(R$2,Modules,5,FALSE))),Data,3,FALSE),VLOOKUP(_xlfn.CONCAT(R$2,$N25),Data,3,FALSE)),"")</f>
        <v>Backgroud, alternatives and justification of DBMS</v>
      </c>
      <c r="S25" s="8" t="str">
        <f ca="1">IF($N25&lt;=VLOOKUP(S$2,Modules,4,FALSE),IF(ISERROR(VLOOKUP(_xlfn.CONCAT(S$2,$N25),Data,3,FALSE)),VLOOKUP(_xlfn.CONCAT(S$2,RANDBETWEEN(1,VLOOKUP(S$2,Modules,5,FALSE))),Data,3,FALSE),VLOOKUP(_xlfn.CONCAT(S$2,$N25),Data,3,FALSE)),"")</f>
        <v>Improving Performance - Cache</v>
      </c>
      <c r="T25" s="8" t="str">
        <f ca="1">IF($N25&lt;=VLOOKUP(T$2,Modules,4,FALSE),IF(ISERROR(VLOOKUP(_xlfn.CONCAT(T$2,$N25),Data,3,FALSE)),VLOOKUP(_xlfn.CONCAT(T$2,RANDBETWEEN(1,VLOOKUP(T$2,Modules,5,FALSE))),Data,3,FALSE),VLOOKUP(_xlfn.CONCAT(T$2,$N25),Data,3,FALSE)),"")</f>
        <v>Class</v>
      </c>
      <c r="U25" s="8" t="str">
        <f ca="1">IF($N25&lt;=VLOOKUP(U$2,Modules,4,FALSE),IF(ISERROR(VLOOKUP(_xlfn.CONCAT(U$2,$N25),Data,3,FALSE)),VLOOKUP(_xlfn.CONCAT(U$2,RANDBETWEEN(1,VLOOKUP(U$2,Modules,5,FALSE))),Data,3,FALSE),VLOOKUP(_xlfn.CONCAT(U$2,$N25),Data,3,FALSE)),"")</f>
        <v>Analytic geometry in the plane</v>
      </c>
      <c r="V25" s="8" t="str">
        <f ca="1">IF($N25&lt;=VLOOKUP(V$2,Modules,4,FALSE),IF(ISERROR(VLOOKUP(_xlfn.CONCAT(V$2,$N25),Data,3,FALSE)),VLOOKUP(_xlfn.CONCAT(V$2,RANDBETWEEN(1,VLOOKUP(V$2,Modules,5,FALSE))),Data,3,FALSE),VLOOKUP(_xlfn.CONCAT(V$2,$N25),Data,3,FALSE)),"")</f>
        <v>The TLS and Tor Protocols</v>
      </c>
      <c r="W25" s="8" t="str">
        <f ca="1">IF($N25&lt;=VLOOKUP(W$2,Modules,4,FALSE),IF(ISERROR(VLOOKUP(_xlfn.CONCAT(W$2,$N25),Data,3,FALSE)),VLOOKUP(_xlfn.CONCAT(W$2,RANDBETWEEN(1,VLOOKUP(W$2,Modules,5,FALSE))),Data,3,FALSE),VLOOKUP(_xlfn.CONCAT(W$2,$N25),Data,3,FALSE)),"")</f>
        <v>The Internet</v>
      </c>
      <c r="X25" s="8" t="str">
        <f ca="1">IF($N25&lt;=VLOOKUP(X$2,Modules,4,FALSE),IF(ISERROR(VLOOKUP(_xlfn.CONCAT(X$2,$N25),Data,3,FALSE)),VLOOKUP(_xlfn.CONCAT(X$2,RANDBETWEEN(1,VLOOKUP(X$2,Modules,5,FALSE))),Data,3,FALSE),VLOOKUP(_xlfn.CONCAT(X$2,$N25),Data,3,FALSE)),"")</f>
        <v>Monads</v>
      </c>
      <c r="AA25">
        <f ca="1">RAND()</f>
        <v>0.39657657980983285</v>
      </c>
      <c r="AB25">
        <f>ROW()-2</f>
        <v>23</v>
      </c>
      <c r="AC25">
        <v>23</v>
      </c>
      <c r="AD25">
        <f>IF(MOD(Table5[[#This Row],[ref]],MAX(Table3[Slots]))=0,QUOTIENT(Table5[[#This Row],[ref]],MAX(Table3[Slots])),QUOTIENT(Table5[[#This Row],[ref]],MAX(Table3[Slots]))+1)</f>
        <v>1</v>
      </c>
      <c r="AE25">
        <f>IF(MOD($AC25,MAX(Table3[Slots]))&lt;&gt;0,MOD($AC25,MAX(Table3[Slots])),MAX(Table3[Slots]))</f>
        <v>23</v>
      </c>
      <c r="AF25" s="11">
        <f ca="1">IF(INDEX(gen_topics,Table5[[#This Row],[row]],Table5[[#This Row],[column]])="",0,1)</f>
        <v>1</v>
      </c>
    </row>
    <row r="26" spans="1:32" x14ac:dyDescent="0.2">
      <c r="G26" t="str">
        <f>_xlfn.CONCAT(Table1[[#This Row],[Module]],COUNTIF($H$3:H26,Table1[[#This Row],[Module]]))</f>
        <v>CSA2</v>
      </c>
      <c r="H26" t="s">
        <v>2</v>
      </c>
      <c r="I26" t="s">
        <v>47</v>
      </c>
      <c r="J26">
        <f ca="1">COUNTIF(Table4[],Table1[[#This Row],[Topics]])</f>
        <v>3</v>
      </c>
      <c r="K26">
        <f ca="1">COUNTIF(Timetable,Table1[[#This Row],[Topics]])</f>
        <v>3</v>
      </c>
      <c r="N26" s="10">
        <v>24</v>
      </c>
      <c r="O26" s="8" t="str">
        <f ca="1">IF($N26&lt;=VLOOKUP(O$2,Modules,4,FALSE),IF(ISERROR(VLOOKUP(_xlfn.CONCAT(O$2,$N26),Data,3,FALSE)),VLOOKUP(_xlfn.CONCAT(O$2,RANDBETWEEN(1,VLOOKUP(O$2,Modules,5,FALSE))),Data,3,FALSE),VLOOKUP(_xlfn.CONCAT(O$2,$N26),Data,3,FALSE)),"")</f>
        <v>Syntactic Parsing</v>
      </c>
      <c r="P26" s="8" t="str">
        <f ca="1">IF($N26&lt;=VLOOKUP(P$2,Modules,4,FALSE),IF(ISERROR(VLOOKUP(_xlfn.CONCAT(P$2,$N26),Data,3,FALSE)),VLOOKUP(_xlfn.CONCAT(P$2,RANDBETWEEN(1,VLOOKUP(P$2,Modules,5,FALSE))),Data,3,FALSE),VLOOKUP(_xlfn.CONCAT(P$2,$N26),Data,3,FALSE)),"")</f>
        <v>Edge Detection</v>
      </c>
      <c r="Q26" s="8" t="str">
        <f ca="1">IF($N26&lt;=VLOOKUP(Q$2,Modules,4,FALSE),IF(ISERROR(VLOOKUP(_xlfn.CONCAT(Q$2,$N26),Data,3,FALSE)),VLOOKUP(_xlfn.CONCAT(Q$2,RANDBETWEEN(1,VLOOKUP(Q$2,Modules,5,FALSE))),Data,3,FALSE),VLOOKUP(_xlfn.CONCAT(Q$2,$N26),Data,3,FALSE)),"")</f>
        <v>NP</v>
      </c>
      <c r="R26" s="8" t="str">
        <f ca="1">IF($N26&lt;=VLOOKUP(R$2,Modules,4,FALSE),IF(ISERROR(VLOOKUP(_xlfn.CONCAT(R$2,$N26),Data,3,FALSE)),VLOOKUP(_xlfn.CONCAT(R$2,RANDBETWEEN(1,VLOOKUP(R$2,Modules,5,FALSE))),Data,3,FALSE),VLOOKUP(_xlfn.CONCAT(R$2,$N26),Data,3,FALSE)),"")</f>
        <v>Backgroud, alternatives and justification of DBMS</v>
      </c>
      <c r="S26" s="8" t="str">
        <f ca="1">IF($N26&lt;=VLOOKUP(S$2,Modules,4,FALSE),IF(ISERROR(VLOOKUP(_xlfn.CONCAT(S$2,$N26),Data,3,FALSE)),VLOOKUP(_xlfn.CONCAT(S$2,RANDBETWEEN(1,VLOOKUP(S$2,Modules,5,FALSE))),Data,3,FALSE),VLOOKUP(_xlfn.CONCAT(S$2,$N26),Data,3,FALSE)),"")</f>
        <v>Floating Point</v>
      </c>
      <c r="T26" s="8" t="str">
        <f ca="1">IF($N26&lt;=VLOOKUP(T$2,Modules,4,FALSE),IF(ISERROR(VLOOKUP(_xlfn.CONCAT(T$2,$N26),Data,3,FALSE)),VLOOKUP(_xlfn.CONCAT(T$2,RANDBETWEEN(1,VLOOKUP(T$2,Modules,5,FALSE))),Data,3,FALSE),VLOOKUP(_xlfn.CONCAT(T$2,$N26),Data,3,FALSE)),"")</f>
        <v>Polymorphism</v>
      </c>
      <c r="U26" s="8" t="str">
        <f ca="1">IF($N26&lt;=VLOOKUP(U$2,Modules,4,FALSE),IF(ISERROR(VLOOKUP(_xlfn.CONCAT(U$2,$N26),Data,3,FALSE)),VLOOKUP(_xlfn.CONCAT(U$2,RANDBETWEEN(1,VLOOKUP(U$2,Modules,5,FALSE))),Data,3,FALSE),VLOOKUP(_xlfn.CONCAT(U$2,$N26),Data,3,FALSE)),"")</f>
        <v>Analytic geometry in the plane</v>
      </c>
      <c r="V26" s="8" t="str">
        <f ca="1">IF($N26&lt;=VLOOKUP(V$2,Modules,4,FALSE),IF(ISERROR(VLOOKUP(_xlfn.CONCAT(V$2,$N26),Data,3,FALSE)),VLOOKUP(_xlfn.CONCAT(V$2,RANDBETWEEN(1,VLOOKUP(V$2,Modules,5,FALSE))),Data,3,FALSE),VLOOKUP(_xlfn.CONCAT(V$2,$N26),Data,3,FALSE)),"")</f>
        <v>Web Security</v>
      </c>
      <c r="W26" s="8" t="str">
        <f ca="1">IF($N26&lt;=VLOOKUP(W$2,Modules,4,FALSE),IF(ISERROR(VLOOKUP(_xlfn.CONCAT(W$2,$N26),Data,3,FALSE)),VLOOKUP(_xlfn.CONCAT(W$2,RANDBETWEEN(1,VLOOKUP(W$2,Modules,5,FALSE))),Data,3,FALSE),VLOOKUP(_xlfn.CONCAT(W$2,$N26),Data,3,FALSE)),"")</f>
        <v>Intellectual Property</v>
      </c>
      <c r="X26" s="8" t="str">
        <f ca="1">IF($N26&lt;=VLOOKUP(X$2,Modules,4,FALSE),IF(ISERROR(VLOOKUP(_xlfn.CONCAT(X$2,$N26),Data,3,FALSE)),VLOOKUP(_xlfn.CONCAT(X$2,RANDBETWEEN(1,VLOOKUP(X$2,Modules,5,FALSE))),Data,3,FALSE),VLOOKUP(_xlfn.CONCAT(X$2,$N26),Data,3,FALSE)),"")</f>
        <v>Monads</v>
      </c>
      <c r="AA26">
        <f ca="1">RAND()</f>
        <v>0.59377401804864705</v>
      </c>
      <c r="AB26">
        <f>ROW()-2</f>
        <v>24</v>
      </c>
      <c r="AC26">
        <v>24</v>
      </c>
      <c r="AD26">
        <f>IF(MOD(Table5[[#This Row],[ref]],MAX(Table3[Slots]))=0,QUOTIENT(Table5[[#This Row],[ref]],MAX(Table3[Slots])),QUOTIENT(Table5[[#This Row],[ref]],MAX(Table3[Slots]))+1)</f>
        <v>1</v>
      </c>
      <c r="AE26">
        <f>IF(MOD($AC26,MAX(Table3[Slots]))&lt;&gt;0,MOD($AC26,MAX(Table3[Slots])),MAX(Table3[Slots]))</f>
        <v>24</v>
      </c>
      <c r="AF26" s="11">
        <f ca="1">IF(INDEX(gen_topics,Table5[[#This Row],[row]],Table5[[#This Row],[column]])="",0,1)</f>
        <v>1</v>
      </c>
    </row>
    <row r="27" spans="1:32" x14ac:dyDescent="0.2">
      <c r="G27" t="str">
        <f>_xlfn.CONCAT(Table1[[#This Row],[Module]],COUNTIF($H$3:H27,Table1[[#This Row],[Module]]))</f>
        <v>CSA3</v>
      </c>
      <c r="H27" t="s">
        <v>2</v>
      </c>
      <c r="I27" t="s">
        <v>48</v>
      </c>
      <c r="J27">
        <f ca="1">COUNTIF(Table4[],Table1[[#This Row],[Topics]])</f>
        <v>3</v>
      </c>
      <c r="K27">
        <f ca="1">COUNTIF(Timetable,Table1[[#This Row],[Topics]])</f>
        <v>3</v>
      </c>
      <c r="N27" s="10">
        <v>25</v>
      </c>
      <c r="O27" s="8" t="str">
        <f ca="1">IF($N27&lt;=VLOOKUP(O$2,Modules,4,FALSE),IF(ISERROR(VLOOKUP(_xlfn.CONCAT(O$2,$N27),Data,3,FALSE)),VLOOKUP(_xlfn.CONCAT(O$2,RANDBETWEEN(1,VLOOKUP(O$2,Modules,5,FALSE))),Data,3,FALSE),VLOOKUP(_xlfn.CONCAT(O$2,$N27),Data,3,FALSE)),"")</f>
        <v/>
      </c>
      <c r="P27" s="8" t="str">
        <f ca="1">IF($N27&lt;=VLOOKUP(P$2,Modules,4,FALSE),IF(ISERROR(VLOOKUP(_xlfn.CONCAT(P$2,$N27),Data,3,FALSE)),VLOOKUP(_xlfn.CONCAT(P$2,RANDBETWEEN(1,VLOOKUP(P$2,Modules,5,FALSE))),Data,3,FALSE),VLOOKUP(_xlfn.CONCAT(P$2,$N27),Data,3,FALSE)),"")</f>
        <v/>
      </c>
      <c r="Q27" s="8" t="str">
        <f ca="1">IF($N27&lt;=VLOOKUP(Q$2,Modules,4,FALSE),IF(ISERROR(VLOOKUP(_xlfn.CONCAT(Q$2,$N27),Data,3,FALSE)),VLOOKUP(_xlfn.CONCAT(Q$2,RANDBETWEEN(1,VLOOKUP(Q$2,Modules,5,FALSE))),Data,3,FALSE),VLOOKUP(_xlfn.CONCAT(Q$2,$N27),Data,3,FALSE)),"")</f>
        <v/>
      </c>
      <c r="R27" s="8" t="str">
        <f ca="1">IF($N27&lt;=VLOOKUP(R$2,Modules,4,FALSE),IF(ISERROR(VLOOKUP(_xlfn.CONCAT(R$2,$N27),Data,3,FALSE)),VLOOKUP(_xlfn.CONCAT(R$2,RANDBETWEEN(1,VLOOKUP(R$2,Modules,5,FALSE))),Data,3,FALSE),VLOOKUP(_xlfn.CONCAT(R$2,$N27),Data,3,FALSE)),"")</f>
        <v/>
      </c>
      <c r="S27" s="8" t="str">
        <f ca="1">IF($N27&lt;=VLOOKUP(S$2,Modules,4,FALSE),IF(ISERROR(VLOOKUP(_xlfn.CONCAT(S$2,$N27),Data,3,FALSE)),VLOOKUP(_xlfn.CONCAT(S$2,RANDBETWEEN(1,VLOOKUP(S$2,Modules,5,FALSE))),Data,3,FALSE),VLOOKUP(_xlfn.CONCAT(S$2,$N27),Data,3,FALSE)),"")</f>
        <v/>
      </c>
      <c r="T27" s="8" t="str">
        <f ca="1">IF($N27&lt;=VLOOKUP(T$2,Modules,4,FALSE),IF(ISERROR(VLOOKUP(_xlfn.CONCAT(T$2,$N27),Data,3,FALSE)),VLOOKUP(_xlfn.CONCAT(T$2,RANDBETWEEN(1,VLOOKUP(T$2,Modules,5,FALSE))),Data,3,FALSE),VLOOKUP(_xlfn.CONCAT(T$2,$N27),Data,3,FALSE)),"")</f>
        <v/>
      </c>
      <c r="U27" s="8" t="str">
        <f ca="1">IF($N27&lt;=VLOOKUP(U$2,Modules,4,FALSE),IF(ISERROR(VLOOKUP(_xlfn.CONCAT(U$2,$N27),Data,3,FALSE)),VLOOKUP(_xlfn.CONCAT(U$2,RANDBETWEEN(1,VLOOKUP(U$2,Modules,5,FALSE))),Data,3,FALSE),VLOOKUP(_xlfn.CONCAT(U$2,$N27),Data,3,FALSE)),"")</f>
        <v/>
      </c>
      <c r="V27" s="8" t="str">
        <f ca="1">IF($N27&lt;=VLOOKUP(V$2,Modules,4,FALSE),IF(ISERROR(VLOOKUP(_xlfn.CONCAT(V$2,$N27),Data,3,FALSE)),VLOOKUP(_xlfn.CONCAT(V$2,RANDBETWEEN(1,VLOOKUP(V$2,Modules,5,FALSE))),Data,3,FALSE),VLOOKUP(_xlfn.CONCAT(V$2,$N27),Data,3,FALSE)),"")</f>
        <v/>
      </c>
      <c r="W27" s="8" t="str">
        <f ca="1">IF($N27&lt;=VLOOKUP(W$2,Modules,4,FALSE),IF(ISERROR(VLOOKUP(_xlfn.CONCAT(W$2,$N27),Data,3,FALSE)),VLOOKUP(_xlfn.CONCAT(W$2,RANDBETWEEN(1,VLOOKUP(W$2,Modules,5,FALSE))),Data,3,FALSE),VLOOKUP(_xlfn.CONCAT(W$2,$N27),Data,3,FALSE)),"")</f>
        <v/>
      </c>
      <c r="X27" s="8" t="str">
        <f ca="1">IF($N27&lt;=VLOOKUP(X$2,Modules,4,FALSE),IF(ISERROR(VLOOKUP(_xlfn.CONCAT(X$2,$N27),Data,3,FALSE)),VLOOKUP(_xlfn.CONCAT(X$2,RANDBETWEEN(1,VLOOKUP(X$2,Modules,5,FALSE))),Data,3,FALSE),VLOOKUP(_xlfn.CONCAT(X$2,$N27),Data,3,FALSE)),"")</f>
        <v/>
      </c>
      <c r="AA27">
        <f ca="1">RAND()</f>
        <v>0.16976872250811093</v>
      </c>
      <c r="AB27">
        <f>ROW()-2</f>
        <v>25</v>
      </c>
      <c r="AC27">
        <v>25</v>
      </c>
      <c r="AD27">
        <f>IF(MOD(Table5[[#This Row],[ref]],MAX(Table3[Slots]))=0,QUOTIENT(Table5[[#This Row],[ref]],MAX(Table3[Slots])),QUOTIENT(Table5[[#This Row],[ref]],MAX(Table3[Slots]))+1)</f>
        <v>2</v>
      </c>
      <c r="AE27">
        <f>IF(MOD($AC27,MAX(Table3[Slots]))&lt;&gt;0,MOD($AC27,MAX(Table3[Slots])),MAX(Table3[Slots]))</f>
        <v>1</v>
      </c>
      <c r="AF27" s="11">
        <f ca="1">IF(INDEX(gen_topics,Table5[[#This Row],[row]],Table5[[#This Row],[column]])="",0,1)</f>
        <v>1</v>
      </c>
    </row>
    <row r="28" spans="1:32" x14ac:dyDescent="0.2">
      <c r="G28" t="str">
        <f>_xlfn.CONCAT(Table1[[#This Row],[Module]],COUNTIF($H$3:H28,Table1[[#This Row],[Module]]))</f>
        <v>CSA4</v>
      </c>
      <c r="H28" t="s">
        <v>2</v>
      </c>
      <c r="I28" t="s">
        <v>49</v>
      </c>
      <c r="J28">
        <f ca="1">COUNTIF(Table4[],Table1[[#This Row],[Topics]])</f>
        <v>2</v>
      </c>
      <c r="K28">
        <f ca="1">COUNTIF(Timetable,Table1[[#This Row],[Topics]])</f>
        <v>2</v>
      </c>
      <c r="AA28">
        <f ca="1">RAND()</f>
        <v>0.85801601392036642</v>
      </c>
      <c r="AB28">
        <f>ROW()-2</f>
        <v>26</v>
      </c>
      <c r="AC28">
        <v>26</v>
      </c>
      <c r="AD28">
        <f>IF(MOD(Table5[[#This Row],[ref]],MAX(Table3[Slots]))=0,QUOTIENT(Table5[[#This Row],[ref]],MAX(Table3[Slots])),QUOTIENT(Table5[[#This Row],[ref]],MAX(Table3[Slots]))+1)</f>
        <v>2</v>
      </c>
      <c r="AE28">
        <f>IF(MOD($AC28,MAX(Table3[Slots]))&lt;&gt;0,MOD($AC28,MAX(Table3[Slots])),MAX(Table3[Slots]))</f>
        <v>2</v>
      </c>
      <c r="AF28" s="11">
        <f ca="1">IF(INDEX(gen_topics,Table5[[#This Row],[row]],Table5[[#This Row],[column]])="",0,1)</f>
        <v>1</v>
      </c>
    </row>
    <row r="29" spans="1:32" x14ac:dyDescent="0.2">
      <c r="G29" t="str">
        <f>_xlfn.CONCAT(Table1[[#This Row],[Module]],COUNTIF($H$3:H29,Table1[[#This Row],[Module]]))</f>
        <v>CSA5</v>
      </c>
      <c r="H29" t="s">
        <v>2</v>
      </c>
      <c r="I29" t="s">
        <v>50</v>
      </c>
      <c r="J29">
        <f ca="1">COUNTIF(Table4[],Table1[[#This Row],[Topics]])</f>
        <v>2</v>
      </c>
      <c r="K29">
        <f ca="1">COUNTIF(Timetable,Table1[[#This Row],[Topics]])</f>
        <v>2</v>
      </c>
      <c r="AA29">
        <f ca="1">RAND()</f>
        <v>0.78824388363750908</v>
      </c>
      <c r="AB29">
        <f>ROW()-2</f>
        <v>27</v>
      </c>
      <c r="AC29">
        <v>27</v>
      </c>
      <c r="AD29">
        <f>IF(MOD(Table5[[#This Row],[ref]],MAX(Table3[Slots]))=0,QUOTIENT(Table5[[#This Row],[ref]],MAX(Table3[Slots])),QUOTIENT(Table5[[#This Row],[ref]],MAX(Table3[Slots]))+1)</f>
        <v>2</v>
      </c>
      <c r="AE29">
        <f>IF(MOD($AC29,MAX(Table3[Slots]))&lt;&gt;0,MOD($AC29,MAX(Table3[Slots])),MAX(Table3[Slots]))</f>
        <v>3</v>
      </c>
      <c r="AF29" s="11">
        <f ca="1">IF(INDEX(gen_topics,Table5[[#This Row],[row]],Table5[[#This Row],[column]])="",0,1)</f>
        <v>1</v>
      </c>
    </row>
    <row r="30" spans="1:32" x14ac:dyDescent="0.2">
      <c r="G30" t="str">
        <f>_xlfn.CONCAT(Table1[[#This Row],[Module]],COUNTIF($H$3:H30,Table1[[#This Row],[Module]]))</f>
        <v>CSA6</v>
      </c>
      <c r="H30" t="s">
        <v>2</v>
      </c>
      <c r="I30" t="s">
        <v>51</v>
      </c>
      <c r="J30">
        <f ca="1">COUNTIF(Table4[],Table1[[#This Row],[Topics]])</f>
        <v>1</v>
      </c>
      <c r="K30">
        <f ca="1">COUNTIF(Timetable,Table1[[#This Row],[Topics]])</f>
        <v>1</v>
      </c>
      <c r="AA30">
        <f ca="1">RAND()</f>
        <v>0.20911557493134802</v>
      </c>
      <c r="AB30">
        <f>ROW()-2</f>
        <v>28</v>
      </c>
      <c r="AC30">
        <v>28</v>
      </c>
      <c r="AD30">
        <f>IF(MOD(Table5[[#This Row],[ref]],MAX(Table3[Slots]))=0,QUOTIENT(Table5[[#This Row],[ref]],MAX(Table3[Slots])),QUOTIENT(Table5[[#This Row],[ref]],MAX(Table3[Slots]))+1)</f>
        <v>2</v>
      </c>
      <c r="AE30">
        <f>IF(MOD($AC30,MAX(Table3[Slots]))&lt;&gt;0,MOD($AC30,MAX(Table3[Slots])),MAX(Table3[Slots]))</f>
        <v>4</v>
      </c>
      <c r="AF30" s="11">
        <f ca="1">IF(INDEX(gen_topics,Table5[[#This Row],[row]],Table5[[#This Row],[column]])="",0,1)</f>
        <v>1</v>
      </c>
    </row>
    <row r="31" spans="1:32" x14ac:dyDescent="0.2">
      <c r="G31" t="str">
        <f>_xlfn.CONCAT(Table1[[#This Row],[Module]],COUNTIF($H$3:H31,Table1[[#This Row],[Module]]))</f>
        <v>CSA7</v>
      </c>
      <c r="H31" t="s">
        <v>2</v>
      </c>
      <c r="I31" t="s">
        <v>52</v>
      </c>
      <c r="J31">
        <f ca="1">COUNTIF(Table4[],Table1[[#This Row],[Topics]])</f>
        <v>1</v>
      </c>
      <c r="K31">
        <f ca="1">COUNTIF(Timetable,Table1[[#This Row],[Topics]])</f>
        <v>1</v>
      </c>
      <c r="AA31">
        <f ca="1">RAND()</f>
        <v>0.98770281314522035</v>
      </c>
      <c r="AB31">
        <f>ROW()-2</f>
        <v>29</v>
      </c>
      <c r="AC31">
        <v>29</v>
      </c>
      <c r="AD31">
        <f>IF(MOD(Table5[[#This Row],[ref]],MAX(Table3[Slots]))=0,QUOTIENT(Table5[[#This Row],[ref]],MAX(Table3[Slots])),QUOTIENT(Table5[[#This Row],[ref]],MAX(Table3[Slots]))+1)</f>
        <v>2</v>
      </c>
      <c r="AE31">
        <f>IF(MOD($AC31,MAX(Table3[Slots]))&lt;&gt;0,MOD($AC31,MAX(Table3[Slots])),MAX(Table3[Slots]))</f>
        <v>5</v>
      </c>
      <c r="AF31" s="11">
        <f ca="1">IF(INDEX(gen_topics,Table5[[#This Row],[row]],Table5[[#This Row],[column]])="",0,1)</f>
        <v>1</v>
      </c>
    </row>
    <row r="32" spans="1:32" x14ac:dyDescent="0.2">
      <c r="A32" s="4"/>
      <c r="B32" s="4"/>
      <c r="G32" t="str">
        <f>_xlfn.CONCAT(Table1[[#This Row],[Module]],COUNTIF($H$3:H32,Table1[[#This Row],[Module]]))</f>
        <v>CSA8</v>
      </c>
      <c r="H32" t="s">
        <v>2</v>
      </c>
      <c r="I32" s="5" t="s">
        <v>53</v>
      </c>
      <c r="J32">
        <f ca="1">COUNTIF(Table4[],Table1[[#This Row],[Topics]])</f>
        <v>4</v>
      </c>
      <c r="K32">
        <f ca="1">COUNTIF(Timetable,Table1[[#This Row],[Topics]])</f>
        <v>4</v>
      </c>
      <c r="AA32">
        <f ca="1">RAND()</f>
        <v>0.53733117138122788</v>
      </c>
      <c r="AB32">
        <f>ROW()-2</f>
        <v>30</v>
      </c>
      <c r="AC32">
        <v>30</v>
      </c>
      <c r="AD32">
        <f>IF(MOD(Table5[[#This Row],[ref]],MAX(Table3[Slots]))=0,QUOTIENT(Table5[[#This Row],[ref]],MAX(Table3[Slots])),QUOTIENT(Table5[[#This Row],[ref]],MAX(Table3[Slots]))+1)</f>
        <v>2</v>
      </c>
      <c r="AE32">
        <f>IF(MOD($AC32,MAX(Table3[Slots]))&lt;&gt;0,MOD($AC32,MAX(Table3[Slots])),MAX(Table3[Slots]))</f>
        <v>6</v>
      </c>
      <c r="AF32" s="11">
        <f ca="1">IF(INDEX(gen_topics,Table5[[#This Row],[row]],Table5[[#This Row],[column]])="",0,1)</f>
        <v>1</v>
      </c>
    </row>
    <row r="33" spans="7:32" x14ac:dyDescent="0.2">
      <c r="G33" t="str">
        <f>_xlfn.CONCAT(Table1[[#This Row],[Module]],COUNTIF($H$3:H33,Table1[[#This Row],[Module]]))</f>
        <v>CSA9</v>
      </c>
      <c r="H33" t="s">
        <v>2</v>
      </c>
      <c r="I33" t="s">
        <v>54</v>
      </c>
      <c r="J33">
        <f ca="1">COUNTIF(Table4[],Table1[[#This Row],[Topics]])</f>
        <v>3</v>
      </c>
      <c r="K33">
        <f ca="1">COUNTIF(Timetable,Table1[[#This Row],[Topics]])</f>
        <v>3</v>
      </c>
      <c r="M33" t="s">
        <v>133</v>
      </c>
      <c r="AA33">
        <f ca="1">RAND()</f>
        <v>0.97244854466524011</v>
      </c>
      <c r="AB33">
        <f>ROW()-2</f>
        <v>31</v>
      </c>
      <c r="AC33">
        <v>31</v>
      </c>
      <c r="AD33">
        <f>IF(MOD(Table5[[#This Row],[ref]],MAX(Table3[Slots]))=0,QUOTIENT(Table5[[#This Row],[ref]],MAX(Table3[Slots])),QUOTIENT(Table5[[#This Row],[ref]],MAX(Table3[Slots]))+1)</f>
        <v>2</v>
      </c>
      <c r="AE33">
        <f>IF(MOD($AC33,MAX(Table3[Slots]))&lt;&gt;0,MOD($AC33,MAX(Table3[Slots])),MAX(Table3[Slots]))</f>
        <v>7</v>
      </c>
      <c r="AF33" s="11">
        <f ca="1">IF(INDEX(gen_topics,Table5[[#This Row],[row]],Table5[[#This Row],[column]])="",0,1)</f>
        <v>1</v>
      </c>
    </row>
    <row r="34" spans="7:32" x14ac:dyDescent="0.2">
      <c r="G34" t="str">
        <f>_xlfn.CONCAT(Table1[[#This Row],[Module]],COUNTIF($H$3:H34,Table1[[#This Row],[Module]]))</f>
        <v>CSA10</v>
      </c>
      <c r="H34" t="s">
        <v>2</v>
      </c>
      <c r="I34" t="s">
        <v>55</v>
      </c>
      <c r="J34">
        <f ca="1">COUNTIF(Table4[],Table1[[#This Row],[Topics]])</f>
        <v>2</v>
      </c>
      <c r="K34">
        <f ca="1">COUNTIF(Timetable,Table1[[#This Row],[Topics]])</f>
        <v>2</v>
      </c>
      <c r="AA34">
        <f ca="1">RAND()</f>
        <v>0.38571452541047202</v>
      </c>
      <c r="AB34">
        <f>ROW()-2</f>
        <v>32</v>
      </c>
      <c r="AC34">
        <v>32</v>
      </c>
      <c r="AD34">
        <f>IF(MOD(Table5[[#This Row],[ref]],MAX(Table3[Slots]))=0,QUOTIENT(Table5[[#This Row],[ref]],MAX(Table3[Slots])),QUOTIENT(Table5[[#This Row],[ref]],MAX(Table3[Slots]))+1)</f>
        <v>2</v>
      </c>
      <c r="AE34">
        <f>IF(MOD($AC34,MAX(Table3[Slots]))&lt;&gt;0,MOD($AC34,MAX(Table3[Slots])),MAX(Table3[Slots]))</f>
        <v>8</v>
      </c>
      <c r="AF34" s="11">
        <f ca="1">IF(INDEX(gen_topics,Table5[[#This Row],[row]],Table5[[#This Row],[column]])="",0,1)</f>
        <v>1</v>
      </c>
    </row>
    <row r="35" spans="7:32" x14ac:dyDescent="0.2">
      <c r="G35" t="str">
        <f>_xlfn.CONCAT(Table1[[#This Row],[Module]],COUNTIF($H$3:H35,Table1[[#This Row],[Module]]))</f>
        <v>CSA11</v>
      </c>
      <c r="H35" t="s">
        <v>2</v>
      </c>
      <c r="I35" t="s">
        <v>56</v>
      </c>
      <c r="J35">
        <f ca="1">COUNTIF(Table4[],Table1[[#This Row],[Topics]])</f>
        <v>2</v>
      </c>
      <c r="K35">
        <f ca="1">COUNTIF(Timetable,Table1[[#This Row],[Topics]])</f>
        <v>2</v>
      </c>
      <c r="AA35">
        <f ca="1">RAND()</f>
        <v>0.94189139087228668</v>
      </c>
      <c r="AB35">
        <f>ROW()-2</f>
        <v>33</v>
      </c>
      <c r="AC35">
        <v>33</v>
      </c>
      <c r="AD35">
        <f>IF(MOD(Table5[[#This Row],[ref]],MAX(Table3[Slots]))=0,QUOTIENT(Table5[[#This Row],[ref]],MAX(Table3[Slots])),QUOTIENT(Table5[[#This Row],[ref]],MAX(Table3[Slots]))+1)</f>
        <v>2</v>
      </c>
      <c r="AE35">
        <f>IF(MOD($AC35,MAX(Table3[Slots]))&lt;&gt;0,MOD($AC35,MAX(Table3[Slots])),MAX(Table3[Slots]))</f>
        <v>9</v>
      </c>
      <c r="AF35" s="11">
        <f ca="1">IF(INDEX(gen_topics,Table5[[#This Row],[row]],Table5[[#This Row],[column]])="",0,1)</f>
        <v>1</v>
      </c>
    </row>
    <row r="36" spans="7:32" x14ac:dyDescent="0.2">
      <c r="G36" t="str">
        <f>_xlfn.CONCAT(Table1[[#This Row],[Module]],COUNTIF($H$3:H36,Table1[[#This Row],[Module]]))</f>
        <v>Functional1</v>
      </c>
      <c r="H36" t="s">
        <v>4</v>
      </c>
      <c r="I36" t="s">
        <v>57</v>
      </c>
      <c r="J36">
        <f ca="1">COUNTIF(Table4[],Table1[[#This Row],[Topics]])</f>
        <v>3</v>
      </c>
      <c r="K36">
        <f ca="1">COUNTIF(Timetable,Table1[[#This Row],[Topics]])</f>
        <v>3</v>
      </c>
      <c r="AA36">
        <f ca="1">RAND()</f>
        <v>0.40984126147286315</v>
      </c>
      <c r="AB36">
        <f>ROW()-2</f>
        <v>34</v>
      </c>
      <c r="AC36">
        <v>34</v>
      </c>
      <c r="AD36">
        <f>IF(MOD(Table5[[#This Row],[ref]],MAX(Table3[Slots]))=0,QUOTIENT(Table5[[#This Row],[ref]],MAX(Table3[Slots])),QUOTIENT(Table5[[#This Row],[ref]],MAX(Table3[Slots]))+1)</f>
        <v>2</v>
      </c>
      <c r="AE36">
        <f>IF(MOD($AC36,MAX(Table3[Slots]))&lt;&gt;0,MOD($AC36,MAX(Table3[Slots])),MAX(Table3[Slots]))</f>
        <v>10</v>
      </c>
      <c r="AF36" s="11">
        <f ca="1">IF(INDEX(gen_topics,Table5[[#This Row],[row]],Table5[[#This Row],[column]])="",0,1)</f>
        <v>1</v>
      </c>
    </row>
    <row r="37" spans="7:32" x14ac:dyDescent="0.2">
      <c r="G37" t="str">
        <f>_xlfn.CONCAT(Table1[[#This Row],[Module]],COUNTIF($H$3:H37,Table1[[#This Row],[Module]]))</f>
        <v>Functional2</v>
      </c>
      <c r="H37" t="s">
        <v>4</v>
      </c>
      <c r="I37" t="s">
        <v>58</v>
      </c>
      <c r="J37">
        <f ca="1">COUNTIF(Table4[],Table1[[#This Row],[Topics]])</f>
        <v>4</v>
      </c>
      <c r="K37">
        <f ca="1">COUNTIF(Timetable,Table1[[#This Row],[Topics]])</f>
        <v>4</v>
      </c>
      <c r="N37" t="s">
        <v>125</v>
      </c>
      <c r="O37" t="s">
        <v>0</v>
      </c>
      <c r="P37" t="s">
        <v>1</v>
      </c>
      <c r="Q37" t="s">
        <v>93</v>
      </c>
      <c r="R37" t="s">
        <v>74</v>
      </c>
      <c r="S37" t="s">
        <v>2</v>
      </c>
      <c r="T37" t="s">
        <v>10</v>
      </c>
      <c r="U37" t="s">
        <v>6</v>
      </c>
      <c r="V37" t="s">
        <v>5</v>
      </c>
      <c r="W37" t="s">
        <v>3</v>
      </c>
      <c r="X37" t="s">
        <v>4</v>
      </c>
      <c r="AA37">
        <f ca="1">RAND()</f>
        <v>0.43362812924903216</v>
      </c>
      <c r="AB37">
        <f>ROW()-2</f>
        <v>35</v>
      </c>
      <c r="AC37">
        <v>35</v>
      </c>
      <c r="AD37">
        <f>IF(MOD(Table5[[#This Row],[ref]],MAX(Table3[Slots]))=0,QUOTIENT(Table5[[#This Row],[ref]],MAX(Table3[Slots])),QUOTIENT(Table5[[#This Row],[ref]],MAX(Table3[Slots]))+1)</f>
        <v>2</v>
      </c>
      <c r="AE37">
        <f>IF(MOD($AC37,MAX(Table3[Slots]))&lt;&gt;0,MOD($AC37,MAX(Table3[Slots])),MAX(Table3[Slots]))</f>
        <v>11</v>
      </c>
      <c r="AF37" s="11">
        <f ca="1">IF(INDEX(gen_topics,Table5[[#This Row],[row]],Table5[[#This Row],[column]])="",0,1)</f>
        <v>1</v>
      </c>
    </row>
    <row r="38" spans="7:32" x14ac:dyDescent="0.2">
      <c r="G38" t="str">
        <f>_xlfn.CONCAT(Table1[[#This Row],[Module]],COUNTIF($H$3:H38,Table1[[#This Row],[Module]]))</f>
        <v>Functional3</v>
      </c>
      <c r="H38" t="s">
        <v>4</v>
      </c>
      <c r="I38" t="s">
        <v>59</v>
      </c>
      <c r="J38">
        <f ca="1">COUNTIF(Table4[],Table1[[#This Row],[Topics]])</f>
        <v>7</v>
      </c>
      <c r="K38">
        <f ca="1">COUNTIF(Timetable,Table1[[#This Row],[Topics]])</f>
        <v>7</v>
      </c>
      <c r="N38">
        <v>1</v>
      </c>
      <c r="O38" t="s">
        <v>24</v>
      </c>
      <c r="P38" t="s">
        <v>33</v>
      </c>
      <c r="Q38" t="s">
        <v>94</v>
      </c>
      <c r="R38" t="s">
        <v>75</v>
      </c>
      <c r="S38" t="s">
        <v>46</v>
      </c>
      <c r="T38" t="s">
        <v>111</v>
      </c>
      <c r="U38" t="s">
        <v>83</v>
      </c>
      <c r="V38" t="s">
        <v>61</v>
      </c>
      <c r="W38" t="s">
        <v>101</v>
      </c>
      <c r="X38" t="s">
        <v>57</v>
      </c>
      <c r="AA38">
        <f ca="1">RAND()</f>
        <v>0.41182253194025487</v>
      </c>
      <c r="AB38">
        <f>ROW()-2</f>
        <v>36</v>
      </c>
      <c r="AC38">
        <v>36</v>
      </c>
      <c r="AD38">
        <f>IF(MOD(Table5[[#This Row],[ref]],MAX(Table3[Slots]))=0,QUOTIENT(Table5[[#This Row],[ref]],MAX(Table3[Slots])),QUOTIENT(Table5[[#This Row],[ref]],MAX(Table3[Slots]))+1)</f>
        <v>2</v>
      </c>
      <c r="AE38">
        <f>IF(MOD($AC38,MAX(Table3[Slots]))&lt;&gt;0,MOD($AC38,MAX(Table3[Slots])),MAX(Table3[Slots]))</f>
        <v>12</v>
      </c>
      <c r="AF38" s="11">
        <f ca="1">IF(INDEX(gen_topics,Table5[[#This Row],[row]],Table5[[#This Row],[column]])="",0,1)</f>
        <v>1</v>
      </c>
    </row>
    <row r="39" spans="7:32" x14ac:dyDescent="0.2">
      <c r="G39" t="str">
        <f>_xlfn.CONCAT(Table1[[#This Row],[Module]],COUNTIF($H$3:H39,Table1[[#This Row],[Module]]))</f>
        <v>Functional4</v>
      </c>
      <c r="H39" t="s">
        <v>4</v>
      </c>
      <c r="I39" t="s">
        <v>60</v>
      </c>
      <c r="J39">
        <f ca="1">COUNTIF(Table4[],Table1[[#This Row],[Topics]])</f>
        <v>10</v>
      </c>
      <c r="K39">
        <f ca="1">COUNTIF(Timetable,Table1[[#This Row],[Topics]])</f>
        <v>10</v>
      </c>
      <c r="N39">
        <v>2</v>
      </c>
      <c r="O39" t="s">
        <v>23</v>
      </c>
      <c r="P39" t="s">
        <v>34</v>
      </c>
      <c r="Q39" t="s">
        <v>95</v>
      </c>
      <c r="R39" t="s">
        <v>76</v>
      </c>
      <c r="S39" t="s">
        <v>47</v>
      </c>
      <c r="T39" t="s">
        <v>112</v>
      </c>
      <c r="U39" t="s">
        <v>84</v>
      </c>
      <c r="V39" t="s">
        <v>62</v>
      </c>
      <c r="W39" t="s">
        <v>102</v>
      </c>
      <c r="X39" t="s">
        <v>58</v>
      </c>
      <c r="AA39">
        <f ca="1">RAND()</f>
        <v>1.1115945715973075E-2</v>
      </c>
      <c r="AB39">
        <f>ROW()-2</f>
        <v>37</v>
      </c>
      <c r="AC39">
        <v>37</v>
      </c>
      <c r="AD39">
        <f>IF(MOD(Table5[[#This Row],[ref]],MAX(Table3[Slots]))=0,QUOTIENT(Table5[[#This Row],[ref]],MAX(Table3[Slots])),QUOTIENT(Table5[[#This Row],[ref]],MAX(Table3[Slots]))+1)</f>
        <v>2</v>
      </c>
      <c r="AE39">
        <f>IF(MOD($AC39,MAX(Table3[Slots]))&lt;&gt;0,MOD($AC39,MAX(Table3[Slots])),MAX(Table3[Slots]))</f>
        <v>13</v>
      </c>
      <c r="AF39" s="11">
        <f ca="1">IF(INDEX(gen_topics,Table5[[#This Row],[row]],Table5[[#This Row],[column]])="",0,1)</f>
        <v>1</v>
      </c>
    </row>
    <row r="40" spans="7:32" x14ac:dyDescent="0.2">
      <c r="G40" t="str">
        <f>_xlfn.CONCAT(Table1[[#This Row],[Module]],COUNTIF($H$3:H40,Table1[[#This Row],[Module]]))</f>
        <v>Security1</v>
      </c>
      <c r="H40" t="s">
        <v>5</v>
      </c>
      <c r="I40" t="s">
        <v>61</v>
      </c>
      <c r="J40">
        <f ca="1">COUNTIF(Table4[],Table1[[#This Row],[Topics]])</f>
        <v>1</v>
      </c>
      <c r="K40">
        <f ca="1">COUNTIF(Timetable,Table1[[#This Row],[Topics]])</f>
        <v>1</v>
      </c>
      <c r="N40">
        <v>3</v>
      </c>
      <c r="O40" t="s">
        <v>25</v>
      </c>
      <c r="P40" t="s">
        <v>35</v>
      </c>
      <c r="Q40" t="s">
        <v>96</v>
      </c>
      <c r="R40" t="s">
        <v>77</v>
      </c>
      <c r="S40" t="s">
        <v>48</v>
      </c>
      <c r="T40" t="s">
        <v>113</v>
      </c>
      <c r="U40" t="s">
        <v>85</v>
      </c>
      <c r="V40" t="s">
        <v>63</v>
      </c>
      <c r="W40" t="s">
        <v>103</v>
      </c>
      <c r="X40" t="s">
        <v>59</v>
      </c>
      <c r="AA40">
        <f ca="1">RAND()</f>
        <v>0.21992403241598735</v>
      </c>
      <c r="AB40">
        <f>ROW()-2</f>
        <v>38</v>
      </c>
      <c r="AC40">
        <v>38</v>
      </c>
      <c r="AD40">
        <f>IF(MOD(Table5[[#This Row],[ref]],MAX(Table3[Slots]))=0,QUOTIENT(Table5[[#This Row],[ref]],MAX(Table3[Slots])),QUOTIENT(Table5[[#This Row],[ref]],MAX(Table3[Slots]))+1)</f>
        <v>2</v>
      </c>
      <c r="AE40">
        <f>IF(MOD($AC40,MAX(Table3[Slots]))&lt;&gt;0,MOD($AC40,MAX(Table3[Slots])),MAX(Table3[Slots]))</f>
        <v>14</v>
      </c>
      <c r="AF40" s="11">
        <f ca="1">IF(INDEX(gen_topics,Table5[[#This Row],[row]],Table5[[#This Row],[column]])="",0,1)</f>
        <v>1</v>
      </c>
    </row>
    <row r="41" spans="7:32" x14ac:dyDescent="0.2">
      <c r="G41" t="str">
        <f>_xlfn.CONCAT(Table1[[#This Row],[Module]],COUNTIF($H$3:H41,Table1[[#This Row],[Module]]))</f>
        <v>Security2</v>
      </c>
      <c r="H41" t="s">
        <v>5</v>
      </c>
      <c r="I41" t="s">
        <v>62</v>
      </c>
      <c r="J41">
        <f ca="1">COUNTIF(Table4[],Table1[[#This Row],[Topics]])</f>
        <v>1</v>
      </c>
      <c r="K41">
        <f ca="1">COUNTIF(Timetable,Table1[[#This Row],[Topics]])</f>
        <v>1</v>
      </c>
      <c r="N41">
        <v>4</v>
      </c>
      <c r="O41" t="s">
        <v>26</v>
      </c>
      <c r="P41" t="s">
        <v>36</v>
      </c>
      <c r="Q41" t="s">
        <v>97</v>
      </c>
      <c r="R41" t="s">
        <v>78</v>
      </c>
      <c r="S41" t="s">
        <v>49</v>
      </c>
      <c r="T41" t="s">
        <v>116</v>
      </c>
      <c r="U41" t="s">
        <v>86</v>
      </c>
      <c r="V41" t="s">
        <v>64</v>
      </c>
      <c r="W41" t="s">
        <v>104</v>
      </c>
      <c r="X41" t="s">
        <v>60</v>
      </c>
      <c r="AA41">
        <f ca="1">RAND()</f>
        <v>0.66549979544276083</v>
      </c>
      <c r="AB41">
        <f>ROW()-2</f>
        <v>39</v>
      </c>
      <c r="AC41">
        <v>39</v>
      </c>
      <c r="AD41">
        <f>IF(MOD(Table5[[#This Row],[ref]],MAX(Table3[Slots]))=0,QUOTIENT(Table5[[#This Row],[ref]],MAX(Table3[Slots])),QUOTIENT(Table5[[#This Row],[ref]],MAX(Table3[Slots]))+1)</f>
        <v>2</v>
      </c>
      <c r="AE41">
        <f>IF(MOD($AC41,MAX(Table3[Slots]))&lt;&gt;0,MOD($AC41,MAX(Table3[Slots])),MAX(Table3[Slots]))</f>
        <v>15</v>
      </c>
      <c r="AF41" s="11">
        <f ca="1">IF(INDEX(gen_topics,Table5[[#This Row],[row]],Table5[[#This Row],[column]])="",0,1)</f>
        <v>1</v>
      </c>
    </row>
    <row r="42" spans="7:32" x14ac:dyDescent="0.2">
      <c r="G42" t="str">
        <f>_xlfn.CONCAT(Table1[[#This Row],[Module]],COUNTIF($H$3:H42,Table1[[#This Row],[Module]]))</f>
        <v>Security3</v>
      </c>
      <c r="H42" t="s">
        <v>5</v>
      </c>
      <c r="I42" t="s">
        <v>63</v>
      </c>
      <c r="J42">
        <f ca="1">COUNTIF(Table4[],Table1[[#This Row],[Topics]])</f>
        <v>2</v>
      </c>
      <c r="K42">
        <f ca="1">COUNTIF(Timetable,Table1[[#This Row],[Topics]])</f>
        <v>2</v>
      </c>
      <c r="N42">
        <v>5</v>
      </c>
      <c r="O42" t="s">
        <v>27</v>
      </c>
      <c r="P42" t="s">
        <v>37</v>
      </c>
      <c r="Q42" t="s">
        <v>98</v>
      </c>
      <c r="R42" t="s">
        <v>79</v>
      </c>
      <c r="S42" t="s">
        <v>50</v>
      </c>
      <c r="T42" t="s">
        <v>114</v>
      </c>
      <c r="U42" t="s">
        <v>87</v>
      </c>
      <c r="V42" t="s">
        <v>65</v>
      </c>
      <c r="W42" t="s">
        <v>105</v>
      </c>
      <c r="X42" t="s">
        <v>60</v>
      </c>
      <c r="AA42">
        <f ca="1">RAND()</f>
        <v>0.25131672087187085</v>
      </c>
      <c r="AB42">
        <f>ROW()-2</f>
        <v>40</v>
      </c>
      <c r="AC42">
        <v>40</v>
      </c>
      <c r="AD42">
        <f>IF(MOD(Table5[[#This Row],[ref]],MAX(Table3[Slots]))=0,QUOTIENT(Table5[[#This Row],[ref]],MAX(Table3[Slots])),QUOTIENT(Table5[[#This Row],[ref]],MAX(Table3[Slots]))+1)</f>
        <v>2</v>
      </c>
      <c r="AE42">
        <f>IF(MOD($AC42,MAX(Table3[Slots]))&lt;&gt;0,MOD($AC42,MAX(Table3[Slots])),MAX(Table3[Slots]))</f>
        <v>16</v>
      </c>
      <c r="AF42" s="11">
        <f ca="1">IF(INDEX(gen_topics,Table5[[#This Row],[row]],Table5[[#This Row],[column]])="",0,1)</f>
        <v>1</v>
      </c>
    </row>
    <row r="43" spans="7:32" x14ac:dyDescent="0.2">
      <c r="G43" t="str">
        <f>_xlfn.CONCAT(Table1[[#This Row],[Module]],COUNTIF($H$3:H43,Table1[[#This Row],[Module]]))</f>
        <v>Security4</v>
      </c>
      <c r="H43" t="s">
        <v>5</v>
      </c>
      <c r="I43" t="s">
        <v>64</v>
      </c>
      <c r="J43">
        <f ca="1">COUNTIF(Table4[],Table1[[#This Row],[Topics]])</f>
        <v>5</v>
      </c>
      <c r="K43">
        <f ca="1">COUNTIF(Timetable,Table1[[#This Row],[Topics]])</f>
        <v>5</v>
      </c>
      <c r="N43">
        <v>6</v>
      </c>
      <c r="O43" t="s">
        <v>28</v>
      </c>
      <c r="P43" t="s">
        <v>38</v>
      </c>
      <c r="Q43" t="s">
        <v>99</v>
      </c>
      <c r="R43" t="s">
        <v>80</v>
      </c>
      <c r="S43" t="s">
        <v>51</v>
      </c>
      <c r="T43" t="s">
        <v>115</v>
      </c>
      <c r="U43" t="s">
        <v>88</v>
      </c>
      <c r="V43" t="s">
        <v>66</v>
      </c>
      <c r="W43" t="s">
        <v>106</v>
      </c>
      <c r="X43" t="s">
        <v>60</v>
      </c>
      <c r="AA43">
        <f ca="1">RAND()</f>
        <v>0.56674031491190413</v>
      </c>
      <c r="AB43">
        <f>ROW()-2</f>
        <v>41</v>
      </c>
      <c r="AC43">
        <v>41</v>
      </c>
      <c r="AD43">
        <f>IF(MOD(Table5[[#This Row],[ref]],MAX(Table3[Slots]))=0,QUOTIENT(Table5[[#This Row],[ref]],MAX(Table3[Slots])),QUOTIENT(Table5[[#This Row],[ref]],MAX(Table3[Slots]))+1)</f>
        <v>2</v>
      </c>
      <c r="AE43">
        <f>IF(MOD($AC43,MAX(Table3[Slots]))&lt;&gt;0,MOD($AC43,MAX(Table3[Slots])),MAX(Table3[Slots]))</f>
        <v>17</v>
      </c>
      <c r="AF43" s="11">
        <f ca="1">IF(INDEX(gen_topics,Table5[[#This Row],[row]],Table5[[#This Row],[column]])="",0,1)</f>
        <v>1</v>
      </c>
    </row>
    <row r="44" spans="7:32" x14ac:dyDescent="0.2">
      <c r="G44" t="str">
        <f>_xlfn.CONCAT(Table1[[#This Row],[Module]],COUNTIF($H$3:H44,Table1[[#This Row],[Module]]))</f>
        <v>Security5</v>
      </c>
      <c r="H44" t="s">
        <v>5</v>
      </c>
      <c r="I44" t="s">
        <v>65</v>
      </c>
      <c r="J44">
        <f ca="1">COUNTIF(Table4[],Table1[[#This Row],[Topics]])</f>
        <v>1</v>
      </c>
      <c r="K44">
        <f ca="1">COUNTIF(Timetable,Table1[[#This Row],[Topics]])</f>
        <v>1</v>
      </c>
      <c r="N44">
        <v>7</v>
      </c>
      <c r="O44" t="s">
        <v>29</v>
      </c>
      <c r="P44" t="s">
        <v>39</v>
      </c>
      <c r="Q44" t="s">
        <v>100</v>
      </c>
      <c r="R44" t="s">
        <v>81</v>
      </c>
      <c r="S44" t="s">
        <v>52</v>
      </c>
      <c r="T44" t="s">
        <v>117</v>
      </c>
      <c r="U44" t="s">
        <v>89</v>
      </c>
      <c r="V44" t="s">
        <v>67</v>
      </c>
      <c r="W44" t="s">
        <v>107</v>
      </c>
      <c r="X44" t="s">
        <v>59</v>
      </c>
      <c r="AA44">
        <f ca="1">RAND()</f>
        <v>0.37564401130067837</v>
      </c>
      <c r="AB44">
        <f>ROW()-2</f>
        <v>42</v>
      </c>
      <c r="AC44">
        <v>42</v>
      </c>
      <c r="AD44">
        <f>IF(MOD(Table5[[#This Row],[ref]],MAX(Table3[Slots]))=0,QUOTIENT(Table5[[#This Row],[ref]],MAX(Table3[Slots])),QUOTIENT(Table5[[#This Row],[ref]],MAX(Table3[Slots]))+1)</f>
        <v>2</v>
      </c>
      <c r="AE44">
        <f>IF(MOD($AC44,MAX(Table3[Slots]))&lt;&gt;0,MOD($AC44,MAX(Table3[Slots])),MAX(Table3[Slots]))</f>
        <v>18</v>
      </c>
      <c r="AF44" s="11">
        <f ca="1">IF(INDEX(gen_topics,Table5[[#This Row],[row]],Table5[[#This Row],[column]])="",0,1)</f>
        <v>1</v>
      </c>
    </row>
    <row r="45" spans="7:32" x14ac:dyDescent="0.2">
      <c r="G45" t="str">
        <f>_xlfn.CONCAT(Table1[[#This Row],[Module]],COUNTIF($H$3:H45,Table1[[#This Row],[Module]]))</f>
        <v>Security6</v>
      </c>
      <c r="H45" t="s">
        <v>5</v>
      </c>
      <c r="I45" t="s">
        <v>66</v>
      </c>
      <c r="J45">
        <f ca="1">COUNTIF(Table4[],Table1[[#This Row],[Topics]])</f>
        <v>2</v>
      </c>
      <c r="K45">
        <f ca="1">COUNTIF(Timetable,Table1[[#This Row],[Topics]])</f>
        <v>2</v>
      </c>
      <c r="N45">
        <v>8</v>
      </c>
      <c r="O45" t="s">
        <v>30</v>
      </c>
      <c r="P45" t="s">
        <v>40</v>
      </c>
      <c r="Q45" t="s">
        <v>98</v>
      </c>
      <c r="R45" t="s">
        <v>82</v>
      </c>
      <c r="S45" t="s">
        <v>53</v>
      </c>
      <c r="T45" t="s">
        <v>118</v>
      </c>
      <c r="U45" t="s">
        <v>90</v>
      </c>
      <c r="V45" t="s">
        <v>68</v>
      </c>
      <c r="W45" t="s">
        <v>105</v>
      </c>
      <c r="X45" t="s">
        <v>59</v>
      </c>
      <c r="AA45">
        <f ca="1">RAND()</f>
        <v>0.7088374617445945</v>
      </c>
      <c r="AB45">
        <f>ROW()-2</f>
        <v>43</v>
      </c>
      <c r="AC45">
        <v>43</v>
      </c>
      <c r="AD45">
        <f>IF(MOD(Table5[[#This Row],[ref]],MAX(Table3[Slots]))=0,QUOTIENT(Table5[[#This Row],[ref]],MAX(Table3[Slots])),QUOTIENT(Table5[[#This Row],[ref]],MAX(Table3[Slots]))+1)</f>
        <v>2</v>
      </c>
      <c r="AE45">
        <f>IF(MOD($AC45,MAX(Table3[Slots]))&lt;&gt;0,MOD($AC45,MAX(Table3[Slots])),MAX(Table3[Slots]))</f>
        <v>19</v>
      </c>
      <c r="AF45" s="11">
        <f ca="1">IF(INDEX(gen_topics,Table5[[#This Row],[row]],Table5[[#This Row],[column]])="",0,1)</f>
        <v>1</v>
      </c>
    </row>
    <row r="46" spans="7:32" x14ac:dyDescent="0.2">
      <c r="G46" t="str">
        <f>_xlfn.CONCAT(Table1[[#This Row],[Module]],COUNTIF($H$3:H46,Table1[[#This Row],[Module]]))</f>
        <v>Security7</v>
      </c>
      <c r="H46" t="s">
        <v>5</v>
      </c>
      <c r="I46" t="s">
        <v>67</v>
      </c>
      <c r="J46">
        <f ca="1">COUNTIF(Table4[],Table1[[#This Row],[Topics]])</f>
        <v>2</v>
      </c>
      <c r="K46">
        <f ca="1">COUNTIF(Timetable,Table1[[#This Row],[Topics]])</f>
        <v>2</v>
      </c>
      <c r="N46">
        <v>9</v>
      </c>
      <c r="O46" t="s">
        <v>31</v>
      </c>
      <c r="P46" t="s">
        <v>41</v>
      </c>
      <c r="Q46" t="s">
        <v>98</v>
      </c>
      <c r="R46" t="s">
        <v>81</v>
      </c>
      <c r="S46" t="s">
        <v>54</v>
      </c>
      <c r="T46" t="s">
        <v>119</v>
      </c>
      <c r="U46" t="s">
        <v>91</v>
      </c>
      <c r="V46" t="s">
        <v>69</v>
      </c>
      <c r="W46" t="s">
        <v>107</v>
      </c>
      <c r="X46" t="s">
        <v>60</v>
      </c>
      <c r="AA46">
        <f ca="1">RAND()</f>
        <v>3.3112918183271112E-2</v>
      </c>
      <c r="AB46">
        <f>ROW()-2</f>
        <v>44</v>
      </c>
      <c r="AC46">
        <v>44</v>
      </c>
      <c r="AD46">
        <f>IF(MOD(Table5[[#This Row],[ref]],MAX(Table3[Slots]))=0,QUOTIENT(Table5[[#This Row],[ref]],MAX(Table3[Slots])),QUOTIENT(Table5[[#This Row],[ref]],MAX(Table3[Slots]))+1)</f>
        <v>2</v>
      </c>
      <c r="AE46">
        <f>IF(MOD($AC46,MAX(Table3[Slots]))&lt;&gt;0,MOD($AC46,MAX(Table3[Slots])),MAX(Table3[Slots]))</f>
        <v>20</v>
      </c>
      <c r="AF46" s="11">
        <f ca="1">IF(INDEX(gen_topics,Table5[[#This Row],[row]],Table5[[#This Row],[column]])="",0,1)</f>
        <v>1</v>
      </c>
    </row>
    <row r="47" spans="7:32" x14ac:dyDescent="0.2">
      <c r="G47" t="str">
        <f>_xlfn.CONCAT(Table1[[#This Row],[Module]],COUNTIF($H$3:H47,Table1[[#This Row],[Module]]))</f>
        <v>Security8</v>
      </c>
      <c r="H47" t="s">
        <v>5</v>
      </c>
      <c r="I47" t="s">
        <v>68</v>
      </c>
      <c r="J47">
        <f ca="1">COUNTIF(Table4[],Table1[[#This Row],[Topics]])</f>
        <v>2</v>
      </c>
      <c r="K47">
        <f ca="1">COUNTIF(Timetable,Table1[[#This Row],[Topics]])</f>
        <v>2</v>
      </c>
      <c r="N47">
        <v>10</v>
      </c>
      <c r="O47" t="s">
        <v>29</v>
      </c>
      <c r="P47" t="s">
        <v>42</v>
      </c>
      <c r="Q47" t="s">
        <v>97</v>
      </c>
      <c r="R47" t="s">
        <v>75</v>
      </c>
      <c r="S47" t="s">
        <v>55</v>
      </c>
      <c r="T47" t="s">
        <v>120</v>
      </c>
      <c r="U47" t="s">
        <v>92</v>
      </c>
      <c r="V47" t="s">
        <v>70</v>
      </c>
      <c r="W47" t="s">
        <v>104</v>
      </c>
      <c r="X47" t="s">
        <v>60</v>
      </c>
      <c r="AA47">
        <f ca="1">RAND()</f>
        <v>0.11537396088258611</v>
      </c>
      <c r="AB47">
        <f>ROW()-2</f>
        <v>45</v>
      </c>
      <c r="AC47">
        <v>45</v>
      </c>
      <c r="AD47">
        <f>IF(MOD(Table5[[#This Row],[ref]],MAX(Table3[Slots]))=0,QUOTIENT(Table5[[#This Row],[ref]],MAX(Table3[Slots])),QUOTIENT(Table5[[#This Row],[ref]],MAX(Table3[Slots]))+1)</f>
        <v>2</v>
      </c>
      <c r="AE47">
        <f>IF(MOD($AC47,MAX(Table3[Slots]))&lt;&gt;0,MOD($AC47,MAX(Table3[Slots])),MAX(Table3[Slots]))</f>
        <v>21</v>
      </c>
      <c r="AF47" s="11">
        <f ca="1">IF(INDEX(gen_topics,Table5[[#This Row],[row]],Table5[[#This Row],[column]])="",0,1)</f>
        <v>1</v>
      </c>
    </row>
    <row r="48" spans="7:32" x14ac:dyDescent="0.2">
      <c r="G48" t="str">
        <f>_xlfn.CONCAT(Table1[[#This Row],[Module]],COUNTIF($H$3:H48,Table1[[#This Row],[Module]]))</f>
        <v>Security9</v>
      </c>
      <c r="H48" t="s">
        <v>5</v>
      </c>
      <c r="I48" t="s">
        <v>69</v>
      </c>
      <c r="J48">
        <f ca="1">COUNTIF(Table4[],Table1[[#This Row],[Topics]])</f>
        <v>2</v>
      </c>
      <c r="K48">
        <f ca="1">COUNTIF(Timetable,Table1[[#This Row],[Topics]])</f>
        <v>2</v>
      </c>
      <c r="N48">
        <v>11</v>
      </c>
      <c r="O48" t="s">
        <v>23</v>
      </c>
      <c r="P48" t="s">
        <v>43</v>
      </c>
      <c r="Q48" t="s">
        <v>97</v>
      </c>
      <c r="R48" t="s">
        <v>78</v>
      </c>
      <c r="S48" t="s">
        <v>56</v>
      </c>
      <c r="T48" t="s">
        <v>121</v>
      </c>
      <c r="U48" t="s">
        <v>86</v>
      </c>
      <c r="V48" t="s">
        <v>71</v>
      </c>
      <c r="W48" t="s">
        <v>101</v>
      </c>
      <c r="X48" t="s">
        <v>57</v>
      </c>
      <c r="AA48">
        <f ca="1">RAND()</f>
        <v>0.63588617612984977</v>
      </c>
      <c r="AB48">
        <f>ROW()-2</f>
        <v>46</v>
      </c>
      <c r="AC48">
        <v>46</v>
      </c>
      <c r="AD48">
        <f>IF(MOD(Table5[[#This Row],[ref]],MAX(Table3[Slots]))=0,QUOTIENT(Table5[[#This Row],[ref]],MAX(Table3[Slots])),QUOTIENT(Table5[[#This Row],[ref]],MAX(Table3[Slots]))+1)</f>
        <v>2</v>
      </c>
      <c r="AE48">
        <f>IF(MOD($AC48,MAX(Table3[Slots]))&lt;&gt;0,MOD($AC48,MAX(Table3[Slots])),MAX(Table3[Slots]))</f>
        <v>22</v>
      </c>
      <c r="AF48" s="11">
        <f ca="1">IF(INDEX(gen_topics,Table5[[#This Row],[row]],Table5[[#This Row],[column]])="",0,1)</f>
        <v>1</v>
      </c>
    </row>
    <row r="49" spans="7:32" x14ac:dyDescent="0.2">
      <c r="G49" t="str">
        <f>_xlfn.CONCAT(Table1[[#This Row],[Module]],COUNTIF($H$3:H49,Table1[[#This Row],[Module]]))</f>
        <v>Security10</v>
      </c>
      <c r="H49" t="s">
        <v>5</v>
      </c>
      <c r="I49" t="s">
        <v>70</v>
      </c>
      <c r="J49">
        <f ca="1">COUNTIF(Table4[],Table1[[#This Row],[Topics]])</f>
        <v>1</v>
      </c>
      <c r="K49">
        <f ca="1">COUNTIF(Timetable,Table1[[#This Row],[Topics]])</f>
        <v>1</v>
      </c>
      <c r="N49">
        <v>12</v>
      </c>
      <c r="O49" t="s">
        <v>29</v>
      </c>
      <c r="P49" t="s">
        <v>44</v>
      </c>
      <c r="Q49" t="s">
        <v>99</v>
      </c>
      <c r="R49" t="s">
        <v>77</v>
      </c>
      <c r="S49" t="s">
        <v>55</v>
      </c>
      <c r="T49" t="s">
        <v>122</v>
      </c>
      <c r="U49" t="s">
        <v>83</v>
      </c>
      <c r="V49" t="s">
        <v>72</v>
      </c>
      <c r="W49" t="s">
        <v>104</v>
      </c>
      <c r="X49" t="s">
        <v>57</v>
      </c>
      <c r="AA49">
        <f ca="1">RAND()</f>
        <v>0.98504910616423447</v>
      </c>
      <c r="AB49">
        <f>ROW()-2</f>
        <v>47</v>
      </c>
      <c r="AC49">
        <v>47</v>
      </c>
      <c r="AD49">
        <f>IF(MOD(Table5[[#This Row],[ref]],MAX(Table3[Slots]))=0,QUOTIENT(Table5[[#This Row],[ref]],MAX(Table3[Slots])),QUOTIENT(Table5[[#This Row],[ref]],MAX(Table3[Slots]))+1)</f>
        <v>2</v>
      </c>
      <c r="AE49">
        <f>IF(MOD($AC49,MAX(Table3[Slots]))&lt;&gt;0,MOD($AC49,MAX(Table3[Slots])),MAX(Table3[Slots]))</f>
        <v>23</v>
      </c>
      <c r="AF49" s="11">
        <f ca="1">IF(INDEX(gen_topics,Table5[[#This Row],[row]],Table5[[#This Row],[column]])="",0,1)</f>
        <v>1</v>
      </c>
    </row>
    <row r="50" spans="7:32" x14ac:dyDescent="0.2">
      <c r="G50" t="str">
        <f>_xlfn.CONCAT(Table1[[#This Row],[Module]],COUNTIF($H$3:H50,Table1[[#This Row],[Module]]))</f>
        <v>Security11</v>
      </c>
      <c r="H50" t="s">
        <v>5</v>
      </c>
      <c r="I50" t="s">
        <v>71</v>
      </c>
      <c r="J50">
        <f ca="1">COUNTIF(Table4[],Table1[[#This Row],[Topics]])</f>
        <v>2</v>
      </c>
      <c r="K50">
        <f ca="1">COUNTIF(Timetable,Table1[[#This Row],[Topics]])</f>
        <v>2</v>
      </c>
      <c r="N50">
        <v>13</v>
      </c>
      <c r="O50" t="s">
        <v>31</v>
      </c>
      <c r="P50" t="s">
        <v>45</v>
      </c>
      <c r="Q50" t="s">
        <v>94</v>
      </c>
      <c r="R50" t="s">
        <v>79</v>
      </c>
      <c r="S50" t="s">
        <v>56</v>
      </c>
      <c r="T50" t="s">
        <v>123</v>
      </c>
      <c r="U50" t="s">
        <v>91</v>
      </c>
      <c r="V50" t="s">
        <v>73</v>
      </c>
      <c r="W50" t="s">
        <v>106</v>
      </c>
      <c r="X50" t="s">
        <v>57</v>
      </c>
      <c r="AA50">
        <f ca="1">RAND()</f>
        <v>0.8348720611102467</v>
      </c>
      <c r="AB50">
        <f>ROW()-2</f>
        <v>48</v>
      </c>
      <c r="AC50">
        <v>48</v>
      </c>
      <c r="AD50">
        <f>IF(MOD(Table5[[#This Row],[ref]],MAX(Table3[Slots]))=0,QUOTIENT(Table5[[#This Row],[ref]],MAX(Table3[Slots])),QUOTIENT(Table5[[#This Row],[ref]],MAX(Table3[Slots]))+1)</f>
        <v>2</v>
      </c>
      <c r="AE50">
        <f>IF(MOD($AC50,MAX(Table3[Slots]))&lt;&gt;0,MOD($AC50,MAX(Table3[Slots])),MAX(Table3[Slots]))</f>
        <v>24</v>
      </c>
      <c r="AF50" s="11">
        <f ca="1">IF(INDEX(gen_topics,Table5[[#This Row],[row]],Table5[[#This Row],[column]])="",0,1)</f>
        <v>1</v>
      </c>
    </row>
    <row r="51" spans="7:32" x14ac:dyDescent="0.2">
      <c r="G51" t="str">
        <f>_xlfn.CONCAT(Table1[[#This Row],[Module]],COUNTIF($H$3:H51,Table1[[#This Row],[Module]]))</f>
        <v>Security12</v>
      </c>
      <c r="H51" t="s">
        <v>5</v>
      </c>
      <c r="I51" t="s">
        <v>72</v>
      </c>
      <c r="J51">
        <f ca="1">COUNTIF(Table4[],Table1[[#This Row],[Topics]])</f>
        <v>2</v>
      </c>
      <c r="K51">
        <f ca="1">COUNTIF(Timetable,Table1[[#This Row],[Topics]])</f>
        <v>2</v>
      </c>
      <c r="N51">
        <v>14</v>
      </c>
      <c r="O51" t="s">
        <v>29</v>
      </c>
      <c r="P51" t="s">
        <v>42</v>
      </c>
      <c r="Q51" t="s">
        <v>96</v>
      </c>
      <c r="R51" t="s">
        <v>78</v>
      </c>
      <c r="S51" t="s">
        <v>47</v>
      </c>
      <c r="T51" t="s">
        <v>124</v>
      </c>
      <c r="U51" t="s">
        <v>87</v>
      </c>
      <c r="V51" t="s">
        <v>72</v>
      </c>
      <c r="W51" t="s">
        <v>106</v>
      </c>
      <c r="X51" t="s">
        <v>58</v>
      </c>
      <c r="AA51">
        <f ca="1">RAND()</f>
        <v>0.87722010363582736</v>
      </c>
      <c r="AB51">
        <f>ROW()-2</f>
        <v>49</v>
      </c>
      <c r="AC51">
        <v>49</v>
      </c>
      <c r="AD51">
        <f>IF(MOD(Table5[[#This Row],[ref]],MAX(Table3[Slots]))=0,QUOTIENT(Table5[[#This Row],[ref]],MAX(Table3[Slots])),QUOTIENT(Table5[[#This Row],[ref]],MAX(Table3[Slots]))+1)</f>
        <v>3</v>
      </c>
      <c r="AE51">
        <f>IF(MOD($AC51,MAX(Table3[Slots]))&lt;&gt;0,MOD($AC51,MAX(Table3[Slots])),MAX(Table3[Slots]))</f>
        <v>1</v>
      </c>
      <c r="AF51" s="11">
        <f ca="1">IF(INDEX(gen_topics,Table5[[#This Row],[row]],Table5[[#This Row],[column]])="",0,1)</f>
        <v>1</v>
      </c>
    </row>
    <row r="52" spans="7:32" x14ac:dyDescent="0.2">
      <c r="G52" t="str">
        <f>_xlfn.CONCAT(Table1[[#This Row],[Module]],COUNTIF($H$3:H52,Table1[[#This Row],[Module]]))</f>
        <v>Security13</v>
      </c>
      <c r="H52" t="s">
        <v>5</v>
      </c>
      <c r="I52" t="s">
        <v>73</v>
      </c>
      <c r="J52">
        <f ca="1">COUNTIF(Table4[],Table1[[#This Row],[Topics]])</f>
        <v>1</v>
      </c>
      <c r="K52">
        <f ca="1">COUNTIF(Timetable,Table1[[#This Row],[Topics]])</f>
        <v>1</v>
      </c>
      <c r="N52">
        <v>15</v>
      </c>
      <c r="O52" t="s">
        <v>26</v>
      </c>
      <c r="P52" t="s">
        <v>37</v>
      </c>
      <c r="Q52" t="s">
        <v>100</v>
      </c>
      <c r="R52" t="s">
        <v>82</v>
      </c>
      <c r="S52" t="s">
        <v>48</v>
      </c>
      <c r="T52" t="s">
        <v>120</v>
      </c>
      <c r="U52" t="s">
        <v>91</v>
      </c>
      <c r="V52" t="s">
        <v>64</v>
      </c>
      <c r="W52" t="s">
        <v>106</v>
      </c>
      <c r="X52" t="s">
        <v>57</v>
      </c>
      <c r="AA52">
        <f ca="1">RAND()</f>
        <v>0.33312024669103923</v>
      </c>
      <c r="AB52">
        <f>ROW()-2</f>
        <v>50</v>
      </c>
      <c r="AC52">
        <v>50</v>
      </c>
      <c r="AD52">
        <f>IF(MOD(Table5[[#This Row],[ref]],MAX(Table3[Slots]))=0,QUOTIENT(Table5[[#This Row],[ref]],MAX(Table3[Slots])),QUOTIENT(Table5[[#This Row],[ref]],MAX(Table3[Slots]))+1)</f>
        <v>3</v>
      </c>
      <c r="AE52">
        <f>IF(MOD($AC52,MAX(Table3[Slots]))&lt;&gt;0,MOD($AC52,MAX(Table3[Slots])),MAX(Table3[Slots]))</f>
        <v>2</v>
      </c>
      <c r="AF52" s="11">
        <f ca="1">IF(INDEX(gen_topics,Table5[[#This Row],[row]],Table5[[#This Row],[column]])="",0,1)</f>
        <v>1</v>
      </c>
    </row>
    <row r="53" spans="7:32" x14ac:dyDescent="0.2">
      <c r="G53" t="str">
        <f>_xlfn.CONCAT(Table1[[#This Row],[Module]],COUNTIF($H$3:H53,Table1[[#This Row],[Module]]))</f>
        <v>Databases1</v>
      </c>
      <c r="H53" t="s">
        <v>74</v>
      </c>
      <c r="I53" t="s">
        <v>75</v>
      </c>
      <c r="J53">
        <f ca="1">COUNTIF(Table4[],Table1[[#This Row],[Topics]])</f>
        <v>2</v>
      </c>
      <c r="K53">
        <f ca="1">COUNTIF(Timetable,Table1[[#This Row],[Topics]])</f>
        <v>2</v>
      </c>
      <c r="N53">
        <v>16</v>
      </c>
      <c r="O53" t="s">
        <v>23</v>
      </c>
      <c r="P53" t="s">
        <v>38</v>
      </c>
      <c r="Q53" t="s">
        <v>100</v>
      </c>
      <c r="R53" t="s">
        <v>79</v>
      </c>
      <c r="S53" t="s">
        <v>46</v>
      </c>
      <c r="T53" t="s">
        <v>111</v>
      </c>
      <c r="U53" t="s">
        <v>88</v>
      </c>
      <c r="V53" t="s">
        <v>69</v>
      </c>
      <c r="W53" t="s">
        <v>107</v>
      </c>
      <c r="X53" t="s">
        <v>57</v>
      </c>
      <c r="AA53">
        <f ca="1">RAND()</f>
        <v>0.48023965002112967</v>
      </c>
      <c r="AB53">
        <f>ROW()-2</f>
        <v>51</v>
      </c>
      <c r="AC53">
        <v>51</v>
      </c>
      <c r="AD53">
        <f>IF(MOD(Table5[[#This Row],[ref]],MAX(Table3[Slots]))=0,QUOTIENT(Table5[[#This Row],[ref]],MAX(Table3[Slots])),QUOTIENT(Table5[[#This Row],[ref]],MAX(Table3[Slots]))+1)</f>
        <v>3</v>
      </c>
      <c r="AE53">
        <f>IF(MOD($AC53,MAX(Table3[Slots]))&lt;&gt;0,MOD($AC53,MAX(Table3[Slots])),MAX(Table3[Slots]))</f>
        <v>3</v>
      </c>
      <c r="AF53" s="11">
        <f ca="1">IF(INDEX(gen_topics,Table5[[#This Row],[row]],Table5[[#This Row],[column]])="",0,1)</f>
        <v>1</v>
      </c>
    </row>
    <row r="54" spans="7:32" x14ac:dyDescent="0.2">
      <c r="G54" t="str">
        <f>_xlfn.CONCAT(Table1[[#This Row],[Module]],COUNTIF($H$3:H54,Table1[[#This Row],[Module]]))</f>
        <v>Databases2</v>
      </c>
      <c r="H54" t="s">
        <v>74</v>
      </c>
      <c r="I54" t="s">
        <v>76</v>
      </c>
      <c r="J54">
        <f ca="1">COUNTIF(Table4[],Table1[[#This Row],[Topics]])</f>
        <v>5</v>
      </c>
      <c r="K54">
        <f ca="1">COUNTIF(Timetable,Table1[[#This Row],[Topics]])</f>
        <v>5</v>
      </c>
      <c r="N54">
        <v>17</v>
      </c>
      <c r="O54" t="s">
        <v>23</v>
      </c>
      <c r="P54" t="s">
        <v>44</v>
      </c>
      <c r="Q54" t="s">
        <v>99</v>
      </c>
      <c r="R54" t="s">
        <v>82</v>
      </c>
      <c r="S54" t="s">
        <v>56</v>
      </c>
      <c r="T54" t="s">
        <v>113</v>
      </c>
      <c r="U54" t="s">
        <v>83</v>
      </c>
      <c r="V54" t="s">
        <v>71</v>
      </c>
      <c r="W54" t="s">
        <v>106</v>
      </c>
      <c r="X54" t="s">
        <v>59</v>
      </c>
      <c r="AA54">
        <f ca="1">RAND()</f>
        <v>0.1549152021758512</v>
      </c>
      <c r="AB54">
        <f>ROW()-2</f>
        <v>52</v>
      </c>
      <c r="AC54">
        <v>52</v>
      </c>
      <c r="AD54">
        <f>IF(MOD(Table5[[#This Row],[ref]],MAX(Table3[Slots]))=0,QUOTIENT(Table5[[#This Row],[ref]],MAX(Table3[Slots])),QUOTIENT(Table5[[#This Row],[ref]],MAX(Table3[Slots]))+1)</f>
        <v>3</v>
      </c>
      <c r="AE54">
        <f>IF(MOD($AC54,MAX(Table3[Slots]))&lt;&gt;0,MOD($AC54,MAX(Table3[Slots])),MAX(Table3[Slots]))</f>
        <v>4</v>
      </c>
      <c r="AF54" s="11">
        <f ca="1">IF(INDEX(gen_topics,Table5[[#This Row],[row]],Table5[[#This Row],[column]])="",0,1)</f>
        <v>1</v>
      </c>
    </row>
    <row r="55" spans="7:32" x14ac:dyDescent="0.2">
      <c r="G55" t="str">
        <f>_xlfn.CONCAT(Table1[[#This Row],[Module]],COUNTIF($H$3:H55,Table1[[#This Row],[Module]]))</f>
        <v>Databases3</v>
      </c>
      <c r="H55" t="s">
        <v>74</v>
      </c>
      <c r="I55" t="s">
        <v>77</v>
      </c>
      <c r="J55">
        <f ca="1">COUNTIF(Table4[],Table1[[#This Row],[Topics]])</f>
        <v>3</v>
      </c>
      <c r="K55">
        <f ca="1">COUNTIF(Timetable,Table1[[#This Row],[Topics]])</f>
        <v>3</v>
      </c>
      <c r="N55">
        <v>18</v>
      </c>
      <c r="O55" t="s">
        <v>30</v>
      </c>
      <c r="P55" t="s">
        <v>34</v>
      </c>
      <c r="Q55" t="s">
        <v>98</v>
      </c>
      <c r="R55" t="s">
        <v>79</v>
      </c>
      <c r="S55" t="s">
        <v>46</v>
      </c>
      <c r="T55" t="s">
        <v>116</v>
      </c>
      <c r="U55" t="s">
        <v>89</v>
      </c>
      <c r="V55" t="s">
        <v>71</v>
      </c>
      <c r="W55" t="s">
        <v>102</v>
      </c>
      <c r="X55" t="s">
        <v>59</v>
      </c>
      <c r="AA55">
        <f ca="1">RAND()</f>
        <v>0.20681331590947805</v>
      </c>
      <c r="AB55">
        <f>ROW()-2</f>
        <v>53</v>
      </c>
      <c r="AC55">
        <v>53</v>
      </c>
      <c r="AD55">
        <f>IF(MOD(Table5[[#This Row],[ref]],MAX(Table3[Slots]))=0,QUOTIENT(Table5[[#This Row],[ref]],MAX(Table3[Slots])),QUOTIENT(Table5[[#This Row],[ref]],MAX(Table3[Slots]))+1)</f>
        <v>3</v>
      </c>
      <c r="AE55">
        <f>IF(MOD($AC55,MAX(Table3[Slots]))&lt;&gt;0,MOD($AC55,MAX(Table3[Slots])),MAX(Table3[Slots]))</f>
        <v>5</v>
      </c>
      <c r="AF55" s="11">
        <f ca="1">IF(INDEX(gen_topics,Table5[[#This Row],[row]],Table5[[#This Row],[column]])="",0,1)</f>
        <v>1</v>
      </c>
    </row>
    <row r="56" spans="7:32" x14ac:dyDescent="0.2">
      <c r="G56" t="str">
        <f>_xlfn.CONCAT(Table1[[#This Row],[Module]],COUNTIF($H$3:H56,Table1[[#This Row],[Module]]))</f>
        <v>Databases4</v>
      </c>
      <c r="H56" t="s">
        <v>74</v>
      </c>
      <c r="I56" t="s">
        <v>78</v>
      </c>
      <c r="J56">
        <f ca="1">COUNTIF(Table4[],Table1[[#This Row],[Topics]])</f>
        <v>3</v>
      </c>
      <c r="K56">
        <f ca="1">COUNTIF(Timetable,Table1[[#This Row],[Topics]])</f>
        <v>3</v>
      </c>
      <c r="N56">
        <v>19</v>
      </c>
      <c r="O56" t="s">
        <v>23</v>
      </c>
      <c r="P56" t="s">
        <v>35</v>
      </c>
      <c r="Q56" t="s">
        <v>98</v>
      </c>
      <c r="R56" t="s">
        <v>78</v>
      </c>
      <c r="S56" t="s">
        <v>48</v>
      </c>
      <c r="T56" t="s">
        <v>120</v>
      </c>
      <c r="U56" t="s">
        <v>91</v>
      </c>
      <c r="V56" t="s">
        <v>70</v>
      </c>
      <c r="W56" t="s">
        <v>105</v>
      </c>
      <c r="X56" t="s">
        <v>60</v>
      </c>
      <c r="AA56">
        <f ca="1">RAND()</f>
        <v>0.80434582169485447</v>
      </c>
      <c r="AB56">
        <f>ROW()-2</f>
        <v>54</v>
      </c>
      <c r="AC56">
        <v>54</v>
      </c>
      <c r="AD56">
        <f>IF(MOD(Table5[[#This Row],[ref]],MAX(Table3[Slots]))=0,QUOTIENT(Table5[[#This Row],[ref]],MAX(Table3[Slots])),QUOTIENT(Table5[[#This Row],[ref]],MAX(Table3[Slots]))+1)</f>
        <v>3</v>
      </c>
      <c r="AE56">
        <f>IF(MOD($AC56,MAX(Table3[Slots]))&lt;&gt;0,MOD($AC56,MAX(Table3[Slots])),MAX(Table3[Slots]))</f>
        <v>6</v>
      </c>
      <c r="AF56" s="11">
        <f ca="1">IF(INDEX(gen_topics,Table5[[#This Row],[row]],Table5[[#This Row],[column]])="",0,1)</f>
        <v>1</v>
      </c>
    </row>
    <row r="57" spans="7:32" x14ac:dyDescent="0.2">
      <c r="G57" t="str">
        <f>_xlfn.CONCAT(Table1[[#This Row],[Module]],COUNTIF($H$3:H57,Table1[[#This Row],[Module]]))</f>
        <v>Databases5</v>
      </c>
      <c r="H57" t="s">
        <v>74</v>
      </c>
      <c r="I57" t="s">
        <v>79</v>
      </c>
      <c r="J57">
        <f ca="1">COUNTIF(Table4[],Table1[[#This Row],[Topics]])</f>
        <v>3</v>
      </c>
      <c r="K57">
        <f ca="1">COUNTIF(Timetable,Table1[[#This Row],[Topics]])</f>
        <v>3</v>
      </c>
      <c r="N57">
        <v>20</v>
      </c>
      <c r="O57" t="s">
        <v>31</v>
      </c>
      <c r="P57" t="s">
        <v>40</v>
      </c>
      <c r="Q57" t="s">
        <v>99</v>
      </c>
      <c r="R57" t="s">
        <v>81</v>
      </c>
      <c r="S57" t="s">
        <v>53</v>
      </c>
      <c r="T57" t="s">
        <v>115</v>
      </c>
      <c r="U57" t="s">
        <v>83</v>
      </c>
      <c r="V57" t="s">
        <v>71</v>
      </c>
      <c r="W57" t="s">
        <v>105</v>
      </c>
      <c r="X57" t="s">
        <v>60</v>
      </c>
      <c r="AA57">
        <f ca="1">RAND()</f>
        <v>0.92466174454470385</v>
      </c>
      <c r="AB57">
        <f>ROW()-2</f>
        <v>55</v>
      </c>
      <c r="AC57">
        <v>55</v>
      </c>
      <c r="AD57">
        <f>IF(MOD(Table5[[#This Row],[ref]],MAX(Table3[Slots]))=0,QUOTIENT(Table5[[#This Row],[ref]],MAX(Table3[Slots])),QUOTIENT(Table5[[#This Row],[ref]],MAX(Table3[Slots]))+1)</f>
        <v>3</v>
      </c>
      <c r="AE57">
        <f>IF(MOD($AC57,MAX(Table3[Slots]))&lt;&gt;0,MOD($AC57,MAX(Table3[Slots])),MAX(Table3[Slots]))</f>
        <v>7</v>
      </c>
      <c r="AF57" s="11">
        <f ca="1">IF(INDEX(gen_topics,Table5[[#This Row],[row]],Table5[[#This Row],[column]])="",0,1)</f>
        <v>1</v>
      </c>
    </row>
    <row r="58" spans="7:32" x14ac:dyDescent="0.2">
      <c r="G58" t="str">
        <f>_xlfn.CONCAT(Table1[[#This Row],[Module]],COUNTIF($H$3:H58,Table1[[#This Row],[Module]]))</f>
        <v>Databases6</v>
      </c>
      <c r="H58" t="s">
        <v>74</v>
      </c>
      <c r="I58" t="s">
        <v>80</v>
      </c>
      <c r="J58">
        <f ca="1">COUNTIF(Table4[],Table1[[#This Row],[Topics]])</f>
        <v>3</v>
      </c>
      <c r="K58">
        <f ca="1">COUNTIF(Timetable,Table1[[#This Row],[Topics]])</f>
        <v>3</v>
      </c>
      <c r="N58">
        <v>21</v>
      </c>
      <c r="O58" t="s">
        <v>23</v>
      </c>
      <c r="P58" t="s">
        <v>38</v>
      </c>
      <c r="Q58" t="s">
        <v>96</v>
      </c>
      <c r="R58" t="s">
        <v>82</v>
      </c>
      <c r="S58" t="s">
        <v>50</v>
      </c>
      <c r="T58" t="s">
        <v>121</v>
      </c>
      <c r="U58" t="s">
        <v>91</v>
      </c>
      <c r="V58" t="s">
        <v>73</v>
      </c>
      <c r="W58" t="s">
        <v>102</v>
      </c>
      <c r="X58" t="s">
        <v>58</v>
      </c>
      <c r="AA58">
        <f ca="1">RAND()</f>
        <v>0.682064012583256</v>
      </c>
      <c r="AB58">
        <f>ROW()-2</f>
        <v>56</v>
      </c>
      <c r="AC58">
        <v>56</v>
      </c>
      <c r="AD58">
        <f>IF(MOD(Table5[[#This Row],[ref]],MAX(Table3[Slots]))=0,QUOTIENT(Table5[[#This Row],[ref]],MAX(Table3[Slots])),QUOTIENT(Table5[[#This Row],[ref]],MAX(Table3[Slots]))+1)</f>
        <v>3</v>
      </c>
      <c r="AE58">
        <f>IF(MOD($AC58,MAX(Table3[Slots]))&lt;&gt;0,MOD($AC58,MAX(Table3[Slots])),MAX(Table3[Slots]))</f>
        <v>8</v>
      </c>
      <c r="AF58" s="11">
        <f ca="1">IF(INDEX(gen_topics,Table5[[#This Row],[row]],Table5[[#This Row],[column]])="",0,1)</f>
        <v>1</v>
      </c>
    </row>
    <row r="59" spans="7:32" x14ac:dyDescent="0.2">
      <c r="G59" t="str">
        <f>_xlfn.CONCAT(Table1[[#This Row],[Module]],COUNTIF($H$3:H59,Table1[[#This Row],[Module]]))</f>
        <v>Databases7</v>
      </c>
      <c r="H59" t="s">
        <v>74</v>
      </c>
      <c r="I59" t="s">
        <v>81</v>
      </c>
      <c r="J59">
        <f ca="1">COUNTIF(Table4[],Table1[[#This Row],[Topics]])</f>
        <v>1</v>
      </c>
      <c r="K59">
        <f ca="1">COUNTIF(Timetable,Table1[[#This Row],[Topics]])</f>
        <v>1</v>
      </c>
      <c r="N59">
        <v>22</v>
      </c>
      <c r="O59" t="s">
        <v>24</v>
      </c>
      <c r="P59" t="s">
        <v>33</v>
      </c>
      <c r="Q59" t="s">
        <v>98</v>
      </c>
      <c r="R59" t="s">
        <v>75</v>
      </c>
      <c r="S59" t="s">
        <v>51</v>
      </c>
      <c r="T59" t="s">
        <v>118</v>
      </c>
      <c r="U59" t="s">
        <v>88</v>
      </c>
      <c r="V59" t="s">
        <v>67</v>
      </c>
      <c r="W59" t="s">
        <v>104</v>
      </c>
      <c r="X59" t="s">
        <v>59</v>
      </c>
      <c r="AA59">
        <f ca="1">RAND()</f>
        <v>0.13307765467816635</v>
      </c>
      <c r="AB59">
        <f>ROW()-2</f>
        <v>57</v>
      </c>
      <c r="AC59">
        <v>57</v>
      </c>
      <c r="AD59">
        <f>IF(MOD(Table5[[#This Row],[ref]],MAX(Table3[Slots]))=0,QUOTIENT(Table5[[#This Row],[ref]],MAX(Table3[Slots])),QUOTIENT(Table5[[#This Row],[ref]],MAX(Table3[Slots]))+1)</f>
        <v>3</v>
      </c>
      <c r="AE59">
        <f>IF(MOD($AC59,MAX(Table3[Slots]))&lt;&gt;0,MOD($AC59,MAX(Table3[Slots])),MAX(Table3[Slots]))</f>
        <v>9</v>
      </c>
      <c r="AF59" s="11">
        <f ca="1">IF(INDEX(gen_topics,Table5[[#This Row],[row]],Table5[[#This Row],[column]])="",0,1)</f>
        <v>1</v>
      </c>
    </row>
    <row r="60" spans="7:32" x14ac:dyDescent="0.2">
      <c r="G60" t="str">
        <f>_xlfn.CONCAT(Table1[[#This Row],[Module]],COUNTIF($H$3:H60,Table1[[#This Row],[Module]]))</f>
        <v>Databases8</v>
      </c>
      <c r="H60" t="s">
        <v>74</v>
      </c>
      <c r="I60" t="s">
        <v>82</v>
      </c>
      <c r="J60">
        <f ca="1">COUNTIF(Table4[],Table1[[#This Row],[Topics]])</f>
        <v>4</v>
      </c>
      <c r="K60">
        <f ca="1">COUNTIF(Timetable,Table1[[#This Row],[Topics]])</f>
        <v>4</v>
      </c>
      <c r="N60">
        <v>23</v>
      </c>
      <c r="O60" t="s">
        <v>23</v>
      </c>
      <c r="P60" t="s">
        <v>44</v>
      </c>
      <c r="Q60" t="s">
        <v>100</v>
      </c>
      <c r="R60" t="s">
        <v>78</v>
      </c>
      <c r="S60" t="s">
        <v>48</v>
      </c>
      <c r="T60" t="s">
        <v>113</v>
      </c>
      <c r="U60" t="s">
        <v>86</v>
      </c>
      <c r="V60" t="s">
        <v>64</v>
      </c>
      <c r="W60" t="s">
        <v>101</v>
      </c>
      <c r="X60" t="s">
        <v>60</v>
      </c>
      <c r="AA60">
        <f ca="1">RAND()</f>
        <v>0.41401905404994033</v>
      </c>
      <c r="AB60">
        <f>ROW()-2</f>
        <v>58</v>
      </c>
      <c r="AC60">
        <v>58</v>
      </c>
      <c r="AD60">
        <f>IF(MOD(Table5[[#This Row],[ref]],MAX(Table3[Slots]))=0,QUOTIENT(Table5[[#This Row],[ref]],MAX(Table3[Slots])),QUOTIENT(Table5[[#This Row],[ref]],MAX(Table3[Slots]))+1)</f>
        <v>3</v>
      </c>
      <c r="AE60">
        <f>IF(MOD($AC60,MAX(Table3[Slots]))&lt;&gt;0,MOD($AC60,MAX(Table3[Slots])),MAX(Table3[Slots]))</f>
        <v>10</v>
      </c>
      <c r="AF60" s="11">
        <f ca="1">IF(INDEX(gen_topics,Table5[[#This Row],[row]],Table5[[#This Row],[column]])="",0,1)</f>
        <v>1</v>
      </c>
    </row>
    <row r="61" spans="7:32" x14ac:dyDescent="0.2">
      <c r="G61" t="str">
        <f>_xlfn.CONCAT(Table1[[#This Row],[Module]],COUNTIF($H$3:H61,Table1[[#This Row],[Module]]))</f>
        <v>Maths1</v>
      </c>
      <c r="H61" t="s">
        <v>6</v>
      </c>
      <c r="I61" t="s">
        <v>83</v>
      </c>
      <c r="J61">
        <f ca="1">COUNTIF(Table4[],Table1[[#This Row],[Topics]])</f>
        <v>2</v>
      </c>
      <c r="K61">
        <f ca="1">COUNTIF(Timetable,Table1[[#This Row],[Topics]])</f>
        <v>2</v>
      </c>
      <c r="N61">
        <v>24</v>
      </c>
      <c r="O61" t="s">
        <v>23</v>
      </c>
      <c r="P61" t="s">
        <v>41</v>
      </c>
      <c r="Q61" t="s">
        <v>97</v>
      </c>
      <c r="R61" t="s">
        <v>77</v>
      </c>
      <c r="S61" t="s">
        <v>54</v>
      </c>
      <c r="T61" t="s">
        <v>119</v>
      </c>
      <c r="U61" t="s">
        <v>91</v>
      </c>
      <c r="V61" t="s">
        <v>69</v>
      </c>
      <c r="W61" t="s">
        <v>102</v>
      </c>
      <c r="X61" t="s">
        <v>60</v>
      </c>
      <c r="AA61">
        <f ca="1">RAND()</f>
        <v>0.11992984082370528</v>
      </c>
      <c r="AB61">
        <f>ROW()-2</f>
        <v>59</v>
      </c>
      <c r="AC61">
        <v>59</v>
      </c>
      <c r="AD61">
        <f>IF(MOD(Table5[[#This Row],[ref]],MAX(Table3[Slots]))=0,QUOTIENT(Table5[[#This Row],[ref]],MAX(Table3[Slots])),QUOTIENT(Table5[[#This Row],[ref]],MAX(Table3[Slots]))+1)</f>
        <v>3</v>
      </c>
      <c r="AE61">
        <f>IF(MOD($AC61,MAX(Table3[Slots]))&lt;&gt;0,MOD($AC61,MAX(Table3[Slots])),MAX(Table3[Slots]))</f>
        <v>11</v>
      </c>
      <c r="AF61" s="11">
        <f ca="1">IF(INDEX(gen_topics,Table5[[#This Row],[row]],Table5[[#This Row],[column]])="",0,1)</f>
        <v>1</v>
      </c>
    </row>
    <row r="62" spans="7:32" x14ac:dyDescent="0.2">
      <c r="G62" t="str">
        <f>_xlfn.CONCAT(Table1[[#This Row],[Module]],COUNTIF($H$3:H62,Table1[[#This Row],[Module]]))</f>
        <v>Maths2</v>
      </c>
      <c r="H62" t="s">
        <v>6</v>
      </c>
      <c r="I62" t="s">
        <v>84</v>
      </c>
      <c r="J62">
        <f ca="1">COUNTIF(Table4[],Table1[[#This Row],[Topics]])</f>
        <v>4</v>
      </c>
      <c r="K62">
        <f ca="1">COUNTIF(Timetable,Table1[[#This Row],[Topics]])</f>
        <v>4</v>
      </c>
      <c r="N62">
        <v>25</v>
      </c>
      <c r="O62" t="s">
        <v>136</v>
      </c>
      <c r="P62" t="s">
        <v>136</v>
      </c>
      <c r="Q62" t="s">
        <v>136</v>
      </c>
      <c r="R62" t="s">
        <v>136</v>
      </c>
      <c r="S62" t="s">
        <v>136</v>
      </c>
      <c r="T62" t="s">
        <v>136</v>
      </c>
      <c r="U62" t="s">
        <v>136</v>
      </c>
      <c r="V62" t="s">
        <v>136</v>
      </c>
      <c r="W62" t="s">
        <v>136</v>
      </c>
      <c r="X62" t="s">
        <v>136</v>
      </c>
      <c r="AA62">
        <f ca="1">RAND()</f>
        <v>0.12837934444452792</v>
      </c>
      <c r="AB62">
        <f>ROW()-2</f>
        <v>60</v>
      </c>
      <c r="AC62">
        <v>60</v>
      </c>
      <c r="AD62">
        <f>IF(MOD(Table5[[#This Row],[ref]],MAX(Table3[Slots]))=0,QUOTIENT(Table5[[#This Row],[ref]],MAX(Table3[Slots])),QUOTIENT(Table5[[#This Row],[ref]],MAX(Table3[Slots]))+1)</f>
        <v>3</v>
      </c>
      <c r="AE62">
        <f>IF(MOD($AC62,MAX(Table3[Slots]))&lt;&gt;0,MOD($AC62,MAX(Table3[Slots])),MAX(Table3[Slots]))</f>
        <v>12</v>
      </c>
      <c r="AF62" s="11">
        <f ca="1">IF(INDEX(gen_topics,Table5[[#This Row],[row]],Table5[[#This Row],[column]])="",0,1)</f>
        <v>1</v>
      </c>
    </row>
    <row r="63" spans="7:32" x14ac:dyDescent="0.2">
      <c r="G63" t="str">
        <f>_xlfn.CONCAT(Table1[[#This Row],[Module]],COUNTIF($H$3:H63,Table1[[#This Row],[Module]]))</f>
        <v>Maths3</v>
      </c>
      <c r="H63" t="s">
        <v>6</v>
      </c>
      <c r="I63" t="s">
        <v>85</v>
      </c>
      <c r="J63">
        <f ca="1">COUNTIF(Table4[],Table1[[#This Row],[Topics]])</f>
        <v>2</v>
      </c>
      <c r="K63">
        <f ca="1">COUNTIF(Timetable,Table1[[#This Row],[Topics]])</f>
        <v>2</v>
      </c>
      <c r="AA63">
        <f ca="1">RAND()</f>
        <v>0.82671844939343064</v>
      </c>
      <c r="AB63">
        <f>ROW()-2</f>
        <v>61</v>
      </c>
      <c r="AC63">
        <v>61</v>
      </c>
      <c r="AD63">
        <f>IF(MOD(Table5[[#This Row],[ref]],MAX(Table3[Slots]))=0,QUOTIENT(Table5[[#This Row],[ref]],MAX(Table3[Slots])),QUOTIENT(Table5[[#This Row],[ref]],MAX(Table3[Slots]))+1)</f>
        <v>3</v>
      </c>
      <c r="AE63">
        <f>IF(MOD($AC63,MAX(Table3[Slots]))&lt;&gt;0,MOD($AC63,MAX(Table3[Slots])),MAX(Table3[Slots]))</f>
        <v>13</v>
      </c>
      <c r="AF63" s="11">
        <f ca="1">IF(INDEX(gen_topics,Table5[[#This Row],[row]],Table5[[#This Row],[column]])="",0,1)</f>
        <v>1</v>
      </c>
    </row>
    <row r="64" spans="7:32" x14ac:dyDescent="0.2">
      <c r="G64" t="str">
        <f>_xlfn.CONCAT(Table1[[#This Row],[Module]],COUNTIF($H$3:H64,Table1[[#This Row],[Module]]))</f>
        <v>Maths4</v>
      </c>
      <c r="H64" t="s">
        <v>6</v>
      </c>
      <c r="I64" t="s">
        <v>86</v>
      </c>
      <c r="J64">
        <f ca="1">COUNTIF(Table4[],Table1[[#This Row],[Topics]])</f>
        <v>1</v>
      </c>
      <c r="K64">
        <f ca="1">COUNTIF(Timetable,Table1[[#This Row],[Topics]])</f>
        <v>1</v>
      </c>
      <c r="AA64">
        <f ca="1">RAND()</f>
        <v>0.24409347780362456</v>
      </c>
      <c r="AB64">
        <f>ROW()-2</f>
        <v>62</v>
      </c>
      <c r="AC64">
        <v>62</v>
      </c>
      <c r="AD64">
        <f>IF(MOD(Table5[[#This Row],[ref]],MAX(Table3[Slots]))=0,QUOTIENT(Table5[[#This Row],[ref]],MAX(Table3[Slots])),QUOTIENT(Table5[[#This Row],[ref]],MAX(Table3[Slots]))+1)</f>
        <v>3</v>
      </c>
      <c r="AE64">
        <f>IF(MOD($AC64,MAX(Table3[Slots]))&lt;&gt;0,MOD($AC64,MAX(Table3[Slots])),MAX(Table3[Slots]))</f>
        <v>14</v>
      </c>
      <c r="AF64" s="11">
        <f ca="1">IF(INDEX(gen_topics,Table5[[#This Row],[row]],Table5[[#This Row],[column]])="",0,1)</f>
        <v>1</v>
      </c>
    </row>
    <row r="65" spans="7:32" x14ac:dyDescent="0.2">
      <c r="G65" t="str">
        <f>_xlfn.CONCAT(Table1[[#This Row],[Module]],COUNTIF($H$3:H65,Table1[[#This Row],[Module]]))</f>
        <v>Maths5</v>
      </c>
      <c r="H65" t="s">
        <v>6</v>
      </c>
      <c r="I65" t="s">
        <v>87</v>
      </c>
      <c r="J65">
        <f ca="1">COUNTIF(Table4[],Table1[[#This Row],[Topics]])</f>
        <v>3</v>
      </c>
      <c r="K65">
        <f ca="1">COUNTIF(Timetable,Table1[[#This Row],[Topics]])</f>
        <v>3</v>
      </c>
      <c r="AA65">
        <f ca="1">RAND()</f>
        <v>0.30045032630770574</v>
      </c>
      <c r="AB65">
        <f>ROW()-2</f>
        <v>63</v>
      </c>
      <c r="AC65">
        <v>63</v>
      </c>
      <c r="AD65">
        <f>IF(MOD(Table5[[#This Row],[ref]],MAX(Table3[Slots]))=0,QUOTIENT(Table5[[#This Row],[ref]],MAX(Table3[Slots])),QUOTIENT(Table5[[#This Row],[ref]],MAX(Table3[Slots]))+1)</f>
        <v>3</v>
      </c>
      <c r="AE65">
        <f>IF(MOD($AC65,MAX(Table3[Slots]))&lt;&gt;0,MOD($AC65,MAX(Table3[Slots])),MAX(Table3[Slots]))</f>
        <v>15</v>
      </c>
      <c r="AF65" s="11">
        <f ca="1">IF(INDEX(gen_topics,Table5[[#This Row],[row]],Table5[[#This Row],[column]])="",0,1)</f>
        <v>1</v>
      </c>
    </row>
    <row r="66" spans="7:32" x14ac:dyDescent="0.2">
      <c r="G66" t="str">
        <f>_xlfn.CONCAT(Table1[[#This Row],[Module]],COUNTIF($H$3:H66,Table1[[#This Row],[Module]]))</f>
        <v>Maths6</v>
      </c>
      <c r="H66" t="s">
        <v>6</v>
      </c>
      <c r="I66" t="s">
        <v>88</v>
      </c>
      <c r="J66">
        <f ca="1">COUNTIF(Table4[],Table1[[#This Row],[Topics]])</f>
        <v>1</v>
      </c>
      <c r="K66">
        <f ca="1">COUNTIF(Timetable,Table1[[#This Row],[Topics]])</f>
        <v>1</v>
      </c>
      <c r="AA66">
        <f ca="1">RAND()</f>
        <v>0.31716489601265307</v>
      </c>
      <c r="AB66">
        <f>ROW()-2</f>
        <v>64</v>
      </c>
      <c r="AC66">
        <v>64</v>
      </c>
      <c r="AD66">
        <f>IF(MOD(Table5[[#This Row],[ref]],MAX(Table3[Slots]))=0,QUOTIENT(Table5[[#This Row],[ref]],MAX(Table3[Slots])),QUOTIENT(Table5[[#This Row],[ref]],MAX(Table3[Slots]))+1)</f>
        <v>3</v>
      </c>
      <c r="AE66">
        <f>IF(MOD($AC66,MAX(Table3[Slots]))&lt;&gt;0,MOD($AC66,MAX(Table3[Slots])),MAX(Table3[Slots]))</f>
        <v>16</v>
      </c>
      <c r="AF66" s="11">
        <f ca="1">IF(INDEX(gen_topics,Table5[[#This Row],[row]],Table5[[#This Row],[column]])="",0,1)</f>
        <v>1</v>
      </c>
    </row>
    <row r="67" spans="7:32" x14ac:dyDescent="0.2">
      <c r="G67" t="str">
        <f>_xlfn.CONCAT(Table1[[#This Row],[Module]],COUNTIF($H$3:H67,Table1[[#This Row],[Module]]))</f>
        <v>Maths7</v>
      </c>
      <c r="H67" t="s">
        <v>6</v>
      </c>
      <c r="I67" t="s">
        <v>89</v>
      </c>
      <c r="J67">
        <f ca="1">COUNTIF(Table4[],Table1[[#This Row],[Topics]])</f>
        <v>3</v>
      </c>
      <c r="K67">
        <f ca="1">COUNTIF(Timetable,Table1[[#This Row],[Topics]])</f>
        <v>3</v>
      </c>
      <c r="AA67">
        <f ca="1">RAND()</f>
        <v>0.6399748091058487</v>
      </c>
      <c r="AB67">
        <f>ROW()-2</f>
        <v>65</v>
      </c>
      <c r="AC67">
        <v>65</v>
      </c>
      <c r="AD67">
        <f>IF(MOD(Table5[[#This Row],[ref]],MAX(Table3[Slots]))=0,QUOTIENT(Table5[[#This Row],[ref]],MAX(Table3[Slots])),QUOTIENT(Table5[[#This Row],[ref]],MAX(Table3[Slots]))+1)</f>
        <v>3</v>
      </c>
      <c r="AE67">
        <f>IF(MOD($AC67,MAX(Table3[Slots]))&lt;&gt;0,MOD($AC67,MAX(Table3[Slots])),MAX(Table3[Slots]))</f>
        <v>17</v>
      </c>
      <c r="AF67" s="11">
        <f ca="1">IF(INDEX(gen_topics,Table5[[#This Row],[row]],Table5[[#This Row],[column]])="",0,1)</f>
        <v>1</v>
      </c>
    </row>
    <row r="68" spans="7:32" x14ac:dyDescent="0.2">
      <c r="G68" t="str">
        <f>_xlfn.CONCAT(Table1[[#This Row],[Module]],COUNTIF($H$3:H68,Table1[[#This Row],[Module]]))</f>
        <v>Maths8</v>
      </c>
      <c r="H68" t="s">
        <v>6</v>
      </c>
      <c r="I68" t="s">
        <v>90</v>
      </c>
      <c r="J68">
        <f ca="1">COUNTIF(Table4[],Table1[[#This Row],[Topics]])</f>
        <v>3</v>
      </c>
      <c r="K68">
        <f ca="1">COUNTIF(Timetable,Table1[[#This Row],[Topics]])</f>
        <v>3</v>
      </c>
      <c r="AA68">
        <f ca="1">RAND()</f>
        <v>0.72187184191057951</v>
      </c>
      <c r="AB68">
        <f>ROW()-2</f>
        <v>66</v>
      </c>
      <c r="AC68">
        <v>66</v>
      </c>
      <c r="AD68">
        <f>IF(MOD(Table5[[#This Row],[ref]],MAX(Table3[Slots]))=0,QUOTIENT(Table5[[#This Row],[ref]],MAX(Table3[Slots])),QUOTIENT(Table5[[#This Row],[ref]],MAX(Table3[Slots]))+1)</f>
        <v>3</v>
      </c>
      <c r="AE68">
        <f>IF(MOD($AC68,MAX(Table3[Slots]))&lt;&gt;0,MOD($AC68,MAX(Table3[Slots])),MAX(Table3[Slots]))</f>
        <v>18</v>
      </c>
      <c r="AF68" s="11">
        <f ca="1">IF(INDEX(gen_topics,Table5[[#This Row],[row]],Table5[[#This Row],[column]])="",0,1)</f>
        <v>1</v>
      </c>
    </row>
    <row r="69" spans="7:32" x14ac:dyDescent="0.2">
      <c r="G69" t="str">
        <f>_xlfn.CONCAT(Table1[[#This Row],[Module]],COUNTIF($H$3:H69,Table1[[#This Row],[Module]]))</f>
        <v>Maths9</v>
      </c>
      <c r="H69" t="s">
        <v>6</v>
      </c>
      <c r="I69" t="s">
        <v>91</v>
      </c>
      <c r="J69">
        <f ca="1">COUNTIF(Table4[],Table1[[#This Row],[Topics]])</f>
        <v>1</v>
      </c>
      <c r="K69">
        <f ca="1">COUNTIF(Timetable,Table1[[#This Row],[Topics]])</f>
        <v>1</v>
      </c>
      <c r="AA69">
        <f ca="1">RAND()</f>
        <v>0.35826691854434523</v>
      </c>
      <c r="AB69">
        <f>ROW()-2</f>
        <v>67</v>
      </c>
      <c r="AC69">
        <v>67</v>
      </c>
      <c r="AD69">
        <f>IF(MOD(Table5[[#This Row],[ref]],MAX(Table3[Slots]))=0,QUOTIENT(Table5[[#This Row],[ref]],MAX(Table3[Slots])),QUOTIENT(Table5[[#This Row],[ref]],MAX(Table3[Slots]))+1)</f>
        <v>3</v>
      </c>
      <c r="AE69">
        <f>IF(MOD($AC69,MAX(Table3[Slots]))&lt;&gt;0,MOD($AC69,MAX(Table3[Slots])),MAX(Table3[Slots]))</f>
        <v>19</v>
      </c>
      <c r="AF69" s="11">
        <f ca="1">IF(INDEX(gen_topics,Table5[[#This Row],[row]],Table5[[#This Row],[column]])="",0,1)</f>
        <v>1</v>
      </c>
    </row>
    <row r="70" spans="7:32" x14ac:dyDescent="0.2">
      <c r="G70" t="str">
        <f>_xlfn.CONCAT(Table1[[#This Row],[Module]],COUNTIF($H$3:H70,Table1[[#This Row],[Module]]))</f>
        <v>Maths10</v>
      </c>
      <c r="H70" t="s">
        <v>6</v>
      </c>
      <c r="I70" t="s">
        <v>92</v>
      </c>
      <c r="J70">
        <f ca="1">COUNTIF(Table4[],Table1[[#This Row],[Topics]])</f>
        <v>4</v>
      </c>
      <c r="K70">
        <f ca="1">COUNTIF(Timetable,Table1[[#This Row],[Topics]])</f>
        <v>4</v>
      </c>
      <c r="AA70">
        <f ca="1">RAND()</f>
        <v>0.53792434465388739</v>
      </c>
      <c r="AB70">
        <f>ROW()-2</f>
        <v>68</v>
      </c>
      <c r="AC70">
        <v>68</v>
      </c>
      <c r="AD70">
        <f>IF(MOD(Table5[[#This Row],[ref]],MAX(Table3[Slots]))=0,QUOTIENT(Table5[[#This Row],[ref]],MAX(Table3[Slots])),QUOTIENT(Table5[[#This Row],[ref]],MAX(Table3[Slots]))+1)</f>
        <v>3</v>
      </c>
      <c r="AE70">
        <f>IF(MOD($AC70,MAX(Table3[Slots]))&lt;&gt;0,MOD($AC70,MAX(Table3[Slots])),MAX(Table3[Slots]))</f>
        <v>20</v>
      </c>
      <c r="AF70" s="11">
        <f ca="1">IF(INDEX(gen_topics,Table5[[#This Row],[row]],Table5[[#This Row],[column]])="",0,1)</f>
        <v>1</v>
      </c>
    </row>
    <row r="71" spans="7:32" x14ac:dyDescent="0.2">
      <c r="G71" t="str">
        <f>_xlfn.CONCAT(Table1[[#This Row],[Module]],COUNTIF($H$3:H71,Table1[[#This Row],[Module]]))</f>
        <v>Models1</v>
      </c>
      <c r="H71" t="s">
        <v>93</v>
      </c>
      <c r="I71" t="s">
        <v>94</v>
      </c>
      <c r="J71">
        <f ca="1">COUNTIF(Table4[],Table1[[#This Row],[Topics]])</f>
        <v>1</v>
      </c>
      <c r="K71">
        <f ca="1">COUNTIF(Timetable,Table1[[#This Row],[Topics]])</f>
        <v>1</v>
      </c>
      <c r="AA71">
        <f ca="1">RAND()</f>
        <v>0.32977134336892922</v>
      </c>
      <c r="AB71">
        <f>ROW()-2</f>
        <v>69</v>
      </c>
      <c r="AC71">
        <v>69</v>
      </c>
      <c r="AD71">
        <f>IF(MOD(Table5[[#This Row],[ref]],MAX(Table3[Slots]))=0,QUOTIENT(Table5[[#This Row],[ref]],MAX(Table3[Slots])),QUOTIENT(Table5[[#This Row],[ref]],MAX(Table3[Slots]))+1)</f>
        <v>3</v>
      </c>
      <c r="AE71">
        <f>IF(MOD($AC71,MAX(Table3[Slots]))&lt;&gt;0,MOD($AC71,MAX(Table3[Slots])),MAX(Table3[Slots]))</f>
        <v>21</v>
      </c>
      <c r="AF71" s="11">
        <f ca="1">IF(INDEX(gen_topics,Table5[[#This Row],[row]],Table5[[#This Row],[column]])="",0,1)</f>
        <v>1</v>
      </c>
    </row>
    <row r="72" spans="7:32" x14ac:dyDescent="0.2">
      <c r="G72" t="str">
        <f>_xlfn.CONCAT(Table1[[#This Row],[Module]],COUNTIF($H$3:H72,Table1[[#This Row],[Module]]))</f>
        <v>Models2</v>
      </c>
      <c r="H72" t="s">
        <v>93</v>
      </c>
      <c r="I72" t="s">
        <v>95</v>
      </c>
      <c r="J72">
        <f ca="1">COUNTIF(Table4[],Table1[[#This Row],[Topics]])</f>
        <v>4</v>
      </c>
      <c r="K72">
        <f ca="1">COUNTIF(Timetable,Table1[[#This Row],[Topics]])</f>
        <v>4</v>
      </c>
      <c r="AA72">
        <f ca="1">RAND()</f>
        <v>0.85199016307052589</v>
      </c>
      <c r="AB72">
        <f>ROW()-2</f>
        <v>70</v>
      </c>
      <c r="AC72">
        <v>70</v>
      </c>
      <c r="AD72">
        <f>IF(MOD(Table5[[#This Row],[ref]],MAX(Table3[Slots]))=0,QUOTIENT(Table5[[#This Row],[ref]],MAX(Table3[Slots])),QUOTIENT(Table5[[#This Row],[ref]],MAX(Table3[Slots]))+1)</f>
        <v>3</v>
      </c>
      <c r="AE72">
        <f>IF(MOD($AC72,MAX(Table3[Slots]))&lt;&gt;0,MOD($AC72,MAX(Table3[Slots])),MAX(Table3[Slots]))</f>
        <v>22</v>
      </c>
      <c r="AF72" s="11">
        <f ca="1">IF(INDEX(gen_topics,Table5[[#This Row],[row]],Table5[[#This Row],[column]])="",0,1)</f>
        <v>1</v>
      </c>
    </row>
    <row r="73" spans="7:32" x14ac:dyDescent="0.2">
      <c r="G73" t="str">
        <f>_xlfn.CONCAT(Table1[[#This Row],[Module]],COUNTIF($H$3:H73,Table1[[#This Row],[Module]]))</f>
        <v>Models3</v>
      </c>
      <c r="H73" t="s">
        <v>93</v>
      </c>
      <c r="I73" t="s">
        <v>96</v>
      </c>
      <c r="J73">
        <f ca="1">COUNTIF(Table4[],Table1[[#This Row],[Topics]])</f>
        <v>2</v>
      </c>
      <c r="K73">
        <f ca="1">COUNTIF(Timetable,Table1[[#This Row],[Topics]])</f>
        <v>2</v>
      </c>
      <c r="AA73">
        <f ca="1">RAND()</f>
        <v>0.92496139832143842</v>
      </c>
      <c r="AB73">
        <f>ROW()-2</f>
        <v>71</v>
      </c>
      <c r="AC73">
        <v>71</v>
      </c>
      <c r="AD73">
        <f>IF(MOD(Table5[[#This Row],[ref]],MAX(Table3[Slots]))=0,QUOTIENT(Table5[[#This Row],[ref]],MAX(Table3[Slots])),QUOTIENT(Table5[[#This Row],[ref]],MAX(Table3[Slots]))+1)</f>
        <v>3</v>
      </c>
      <c r="AE73">
        <f>IF(MOD($AC73,MAX(Table3[Slots]))&lt;&gt;0,MOD($AC73,MAX(Table3[Slots])),MAX(Table3[Slots]))</f>
        <v>23</v>
      </c>
      <c r="AF73" s="11">
        <f ca="1">IF(INDEX(gen_topics,Table5[[#This Row],[row]],Table5[[#This Row],[column]])="",0,1)</f>
        <v>1</v>
      </c>
    </row>
    <row r="74" spans="7:32" x14ac:dyDescent="0.2">
      <c r="G74" t="str">
        <f>_xlfn.CONCAT(Table1[[#This Row],[Module]],COUNTIF($H$3:H74,Table1[[#This Row],[Module]]))</f>
        <v>Models4</v>
      </c>
      <c r="H74" t="s">
        <v>93</v>
      </c>
      <c r="I74" t="s">
        <v>97</v>
      </c>
      <c r="J74">
        <f ca="1">COUNTIF(Table4[],Table1[[#This Row],[Topics]])</f>
        <v>2</v>
      </c>
      <c r="K74">
        <f ca="1">COUNTIF(Timetable,Table1[[#This Row],[Topics]])</f>
        <v>2</v>
      </c>
      <c r="AA74">
        <f ca="1">RAND()</f>
        <v>7.2069765482341119E-2</v>
      </c>
      <c r="AB74">
        <f>ROW()-2</f>
        <v>72</v>
      </c>
      <c r="AC74">
        <v>72</v>
      </c>
      <c r="AD74">
        <f>IF(MOD(Table5[[#This Row],[ref]],MAX(Table3[Slots]))=0,QUOTIENT(Table5[[#This Row],[ref]],MAX(Table3[Slots])),QUOTIENT(Table5[[#This Row],[ref]],MAX(Table3[Slots]))+1)</f>
        <v>3</v>
      </c>
      <c r="AE74">
        <f>IF(MOD($AC74,MAX(Table3[Slots]))&lt;&gt;0,MOD($AC74,MAX(Table3[Slots])),MAX(Table3[Slots]))</f>
        <v>24</v>
      </c>
      <c r="AF74" s="11">
        <f ca="1">IF(INDEX(gen_topics,Table5[[#This Row],[row]],Table5[[#This Row],[column]])="",0,1)</f>
        <v>1</v>
      </c>
    </row>
    <row r="75" spans="7:32" x14ac:dyDescent="0.2">
      <c r="G75" t="str">
        <f>_xlfn.CONCAT(Table1[[#This Row],[Module]],COUNTIF($H$3:H75,Table1[[#This Row],[Module]]))</f>
        <v>Models5</v>
      </c>
      <c r="H75" t="s">
        <v>93</v>
      </c>
      <c r="I75" t="s">
        <v>98</v>
      </c>
      <c r="J75">
        <f ca="1">COUNTIF(Table4[],Table1[[#This Row],[Topics]])</f>
        <v>4</v>
      </c>
      <c r="K75">
        <f ca="1">COUNTIF(Timetable,Table1[[#This Row],[Topics]])</f>
        <v>4</v>
      </c>
      <c r="AA75">
        <f ca="1">RAND()</f>
        <v>0.40516579733921909</v>
      </c>
      <c r="AB75">
        <f>ROW()-2</f>
        <v>73</v>
      </c>
      <c r="AC75">
        <v>73</v>
      </c>
      <c r="AD75">
        <f>IF(MOD(Table5[[#This Row],[ref]],MAX(Table3[Slots]))=0,QUOTIENT(Table5[[#This Row],[ref]],MAX(Table3[Slots])),QUOTIENT(Table5[[#This Row],[ref]],MAX(Table3[Slots]))+1)</f>
        <v>4</v>
      </c>
      <c r="AE75">
        <f>IF(MOD($AC75,MAX(Table3[Slots]))&lt;&gt;0,MOD($AC75,MAX(Table3[Slots])),MAX(Table3[Slots]))</f>
        <v>1</v>
      </c>
      <c r="AF75" s="11">
        <f ca="1">IF(INDEX(gen_topics,Table5[[#This Row],[row]],Table5[[#This Row],[column]])="",0,1)</f>
        <v>1</v>
      </c>
    </row>
    <row r="76" spans="7:32" x14ac:dyDescent="0.2">
      <c r="G76" t="str">
        <f>_xlfn.CONCAT(Table1[[#This Row],[Module]],COUNTIF($H$3:H76,Table1[[#This Row],[Module]]))</f>
        <v>Models6</v>
      </c>
      <c r="H76" t="s">
        <v>93</v>
      </c>
      <c r="I76" t="s">
        <v>99</v>
      </c>
      <c r="J76">
        <f ca="1">COUNTIF(Table4[],Table1[[#This Row],[Topics]])</f>
        <v>4</v>
      </c>
      <c r="K76">
        <f ca="1">COUNTIF(Timetable,Table1[[#This Row],[Topics]])</f>
        <v>4</v>
      </c>
      <c r="AA76">
        <f ca="1">RAND()</f>
        <v>0.71674217557001374</v>
      </c>
      <c r="AB76">
        <f>ROW()-2</f>
        <v>74</v>
      </c>
      <c r="AC76">
        <v>74</v>
      </c>
      <c r="AD76">
        <f>IF(MOD(Table5[[#This Row],[ref]],MAX(Table3[Slots]))=0,QUOTIENT(Table5[[#This Row],[ref]],MAX(Table3[Slots])),QUOTIENT(Table5[[#This Row],[ref]],MAX(Table3[Slots]))+1)</f>
        <v>4</v>
      </c>
      <c r="AE76">
        <f>IF(MOD($AC76,MAX(Table3[Slots]))&lt;&gt;0,MOD($AC76,MAX(Table3[Slots])),MAX(Table3[Slots]))</f>
        <v>2</v>
      </c>
      <c r="AF76" s="11">
        <f ca="1">IF(INDEX(gen_topics,Table5[[#This Row],[row]],Table5[[#This Row],[column]])="",0,1)</f>
        <v>1</v>
      </c>
    </row>
    <row r="77" spans="7:32" x14ac:dyDescent="0.2">
      <c r="G77" t="str">
        <f>_xlfn.CONCAT(Table1[[#This Row],[Module]],COUNTIF($H$3:H77,Table1[[#This Row],[Module]]))</f>
        <v>Models7</v>
      </c>
      <c r="H77" t="s">
        <v>93</v>
      </c>
      <c r="I77" t="s">
        <v>100</v>
      </c>
      <c r="J77">
        <f ca="1">COUNTIF(Table4[],Table1[[#This Row],[Topics]])</f>
        <v>7</v>
      </c>
      <c r="K77">
        <f ca="1">COUNTIF(Timetable,Table1[[#This Row],[Topics]])</f>
        <v>7</v>
      </c>
      <c r="AA77">
        <f ca="1">RAND()</f>
        <v>0.35704041624794336</v>
      </c>
      <c r="AB77">
        <f>ROW()-2</f>
        <v>75</v>
      </c>
      <c r="AC77">
        <v>75</v>
      </c>
      <c r="AD77">
        <f>IF(MOD(Table5[[#This Row],[ref]],MAX(Table3[Slots]))=0,QUOTIENT(Table5[[#This Row],[ref]],MAX(Table3[Slots])),QUOTIENT(Table5[[#This Row],[ref]],MAX(Table3[Slots]))+1)</f>
        <v>4</v>
      </c>
      <c r="AE77">
        <f>IF(MOD($AC77,MAX(Table3[Slots]))&lt;&gt;0,MOD($AC77,MAX(Table3[Slots])),MAX(Table3[Slots]))</f>
        <v>3</v>
      </c>
      <c r="AF77" s="11">
        <f ca="1">IF(INDEX(gen_topics,Table5[[#This Row],[row]],Table5[[#This Row],[column]])="",0,1)</f>
        <v>1</v>
      </c>
    </row>
    <row r="78" spans="7:32" x14ac:dyDescent="0.2">
      <c r="G78" t="str">
        <f>_xlfn.CONCAT(Table1[[#This Row],[Module]],COUNTIF($H$3:H78,Table1[[#This Row],[Module]]))</f>
        <v>Professional1</v>
      </c>
      <c r="H78" t="s">
        <v>3</v>
      </c>
      <c r="I78" t="s">
        <v>101</v>
      </c>
      <c r="J78">
        <f ca="1">COUNTIF(Table4[],Table1[[#This Row],[Topics]])</f>
        <v>1</v>
      </c>
      <c r="K78">
        <f ca="1">COUNTIF(Timetable,Table1[[#This Row],[Topics]])</f>
        <v>1</v>
      </c>
      <c r="AA78">
        <f ca="1">RAND()</f>
        <v>0.83035104665757864</v>
      </c>
      <c r="AB78">
        <f>ROW()-2</f>
        <v>76</v>
      </c>
      <c r="AC78">
        <v>76</v>
      </c>
      <c r="AD78">
        <f>IF(MOD(Table5[[#This Row],[ref]],MAX(Table3[Slots]))=0,QUOTIENT(Table5[[#This Row],[ref]],MAX(Table3[Slots])),QUOTIENT(Table5[[#This Row],[ref]],MAX(Table3[Slots]))+1)</f>
        <v>4</v>
      </c>
      <c r="AE78">
        <f>IF(MOD($AC78,MAX(Table3[Slots]))&lt;&gt;0,MOD($AC78,MAX(Table3[Slots])),MAX(Table3[Slots]))</f>
        <v>4</v>
      </c>
      <c r="AF78" s="11">
        <f ca="1">IF(INDEX(gen_topics,Table5[[#This Row],[row]],Table5[[#This Row],[column]])="",0,1)</f>
        <v>1</v>
      </c>
    </row>
    <row r="79" spans="7:32" x14ac:dyDescent="0.2">
      <c r="G79" t="str">
        <f>_xlfn.CONCAT(Table1[[#This Row],[Module]],COUNTIF($H$3:H79,Table1[[#This Row],[Module]]))</f>
        <v>Professional2</v>
      </c>
      <c r="H79" t="s">
        <v>3</v>
      </c>
      <c r="I79" t="s">
        <v>102</v>
      </c>
      <c r="J79">
        <f ca="1">COUNTIF(Table4[],Table1[[#This Row],[Topics]])</f>
        <v>4</v>
      </c>
      <c r="K79">
        <f ca="1">COUNTIF(Timetable,Table1[[#This Row],[Topics]])</f>
        <v>4</v>
      </c>
      <c r="AA79">
        <f ca="1">RAND()</f>
        <v>0.9549273498409947</v>
      </c>
      <c r="AB79">
        <f>ROW()-2</f>
        <v>77</v>
      </c>
      <c r="AC79">
        <v>77</v>
      </c>
      <c r="AD79">
        <f>IF(MOD(Table5[[#This Row],[ref]],MAX(Table3[Slots]))=0,QUOTIENT(Table5[[#This Row],[ref]],MAX(Table3[Slots])),QUOTIENT(Table5[[#This Row],[ref]],MAX(Table3[Slots]))+1)</f>
        <v>4</v>
      </c>
      <c r="AE79">
        <f>IF(MOD($AC79,MAX(Table3[Slots]))&lt;&gt;0,MOD($AC79,MAX(Table3[Slots])),MAX(Table3[Slots]))</f>
        <v>5</v>
      </c>
      <c r="AF79" s="11">
        <f ca="1">IF(INDEX(gen_topics,Table5[[#This Row],[row]],Table5[[#This Row],[column]])="",0,1)</f>
        <v>1</v>
      </c>
    </row>
    <row r="80" spans="7:32" x14ac:dyDescent="0.2">
      <c r="G80" t="str">
        <f>_xlfn.CONCAT(Table1[[#This Row],[Module]],COUNTIF($H$3:H80,Table1[[#This Row],[Module]]))</f>
        <v>Professional3</v>
      </c>
      <c r="H80" t="s">
        <v>3</v>
      </c>
      <c r="I80" t="s">
        <v>103</v>
      </c>
      <c r="J80">
        <f ca="1">COUNTIF(Table4[],Table1[[#This Row],[Topics]])</f>
        <v>4</v>
      </c>
      <c r="K80">
        <f ca="1">COUNTIF(Timetable,Table1[[#This Row],[Topics]])</f>
        <v>4</v>
      </c>
      <c r="AA80">
        <f ca="1">RAND()</f>
        <v>0.99666544573683646</v>
      </c>
      <c r="AB80">
        <f>ROW()-2</f>
        <v>78</v>
      </c>
      <c r="AC80">
        <v>78</v>
      </c>
      <c r="AD80">
        <f>IF(MOD(Table5[[#This Row],[ref]],MAX(Table3[Slots]))=0,QUOTIENT(Table5[[#This Row],[ref]],MAX(Table3[Slots])),QUOTIENT(Table5[[#This Row],[ref]],MAX(Table3[Slots]))+1)</f>
        <v>4</v>
      </c>
      <c r="AE80">
        <f>IF(MOD($AC80,MAX(Table3[Slots]))&lt;&gt;0,MOD($AC80,MAX(Table3[Slots])),MAX(Table3[Slots]))</f>
        <v>6</v>
      </c>
      <c r="AF80" s="11">
        <f ca="1">IF(INDEX(gen_topics,Table5[[#This Row],[row]],Table5[[#This Row],[column]])="",0,1)</f>
        <v>1</v>
      </c>
    </row>
    <row r="81" spans="7:32" x14ac:dyDescent="0.2">
      <c r="G81" t="str">
        <f>_xlfn.CONCAT(Table1[[#This Row],[Module]],COUNTIF($H$3:H81,Table1[[#This Row],[Module]]))</f>
        <v>Professional4</v>
      </c>
      <c r="H81" t="s">
        <v>3</v>
      </c>
      <c r="I81" t="s">
        <v>104</v>
      </c>
      <c r="J81">
        <f ca="1">COUNTIF(Table4[],Table1[[#This Row],[Topics]])</f>
        <v>2</v>
      </c>
      <c r="K81">
        <f ca="1">COUNTIF(Timetable,Table1[[#This Row],[Topics]])</f>
        <v>2</v>
      </c>
      <c r="AA81">
        <f ca="1">RAND()</f>
        <v>0.76048919752847843</v>
      </c>
      <c r="AB81">
        <f>ROW()-2</f>
        <v>79</v>
      </c>
      <c r="AC81">
        <v>79</v>
      </c>
      <c r="AD81">
        <f>IF(MOD(Table5[[#This Row],[ref]],MAX(Table3[Slots]))=0,QUOTIENT(Table5[[#This Row],[ref]],MAX(Table3[Slots])),QUOTIENT(Table5[[#This Row],[ref]],MAX(Table3[Slots]))+1)</f>
        <v>4</v>
      </c>
      <c r="AE81">
        <f>IF(MOD($AC81,MAX(Table3[Slots]))&lt;&gt;0,MOD($AC81,MAX(Table3[Slots])),MAX(Table3[Slots]))</f>
        <v>7</v>
      </c>
      <c r="AF81" s="11">
        <f ca="1">IF(INDEX(gen_topics,Table5[[#This Row],[row]],Table5[[#This Row],[column]])="",0,1)</f>
        <v>1</v>
      </c>
    </row>
    <row r="82" spans="7:32" x14ac:dyDescent="0.2">
      <c r="G82" t="str">
        <f>_xlfn.CONCAT(Table1[[#This Row],[Module]],COUNTIF($H$3:H82,Table1[[#This Row],[Module]]))</f>
        <v>Professional5</v>
      </c>
      <c r="H82" t="s">
        <v>3</v>
      </c>
      <c r="I82" t="s">
        <v>105</v>
      </c>
      <c r="J82">
        <f ca="1">COUNTIF(Table4[],Table1[[#This Row],[Topics]])</f>
        <v>5</v>
      </c>
      <c r="K82">
        <f ca="1">COUNTIF(Timetable,Table1[[#This Row],[Topics]])</f>
        <v>5</v>
      </c>
      <c r="AA82">
        <f ca="1">RAND()</f>
        <v>0.29755365410636103</v>
      </c>
      <c r="AB82">
        <f>ROW()-2</f>
        <v>80</v>
      </c>
      <c r="AC82">
        <v>80</v>
      </c>
      <c r="AD82">
        <f>IF(MOD(Table5[[#This Row],[ref]],MAX(Table3[Slots]))=0,QUOTIENT(Table5[[#This Row],[ref]],MAX(Table3[Slots])),QUOTIENT(Table5[[#This Row],[ref]],MAX(Table3[Slots]))+1)</f>
        <v>4</v>
      </c>
      <c r="AE82">
        <f>IF(MOD($AC82,MAX(Table3[Slots]))&lt;&gt;0,MOD($AC82,MAX(Table3[Slots])),MAX(Table3[Slots]))</f>
        <v>8</v>
      </c>
      <c r="AF82" s="11">
        <f ca="1">IF(INDEX(gen_topics,Table5[[#This Row],[row]],Table5[[#This Row],[column]])="",0,1)</f>
        <v>1</v>
      </c>
    </row>
    <row r="83" spans="7:32" x14ac:dyDescent="0.2">
      <c r="G83" t="str">
        <f>_xlfn.CONCAT(Table1[[#This Row],[Module]],COUNTIF($H$3:H83,Table1[[#This Row],[Module]]))</f>
        <v>Professional6</v>
      </c>
      <c r="H83" t="s">
        <v>3</v>
      </c>
      <c r="I83" t="s">
        <v>106</v>
      </c>
      <c r="J83">
        <f ca="1">COUNTIF(Table4[],Table1[[#This Row],[Topics]])</f>
        <v>6</v>
      </c>
      <c r="K83">
        <f ca="1">COUNTIF(Timetable,Table1[[#This Row],[Topics]])</f>
        <v>6</v>
      </c>
      <c r="AA83">
        <f ca="1">RAND()</f>
        <v>3.753211365159459E-2</v>
      </c>
      <c r="AB83">
        <f>ROW()-2</f>
        <v>81</v>
      </c>
      <c r="AC83">
        <v>81</v>
      </c>
      <c r="AD83">
        <f>IF(MOD(Table5[[#This Row],[ref]],MAX(Table3[Slots]))=0,QUOTIENT(Table5[[#This Row],[ref]],MAX(Table3[Slots])),QUOTIENT(Table5[[#This Row],[ref]],MAX(Table3[Slots]))+1)</f>
        <v>4</v>
      </c>
      <c r="AE83">
        <f>IF(MOD($AC83,MAX(Table3[Slots]))&lt;&gt;0,MOD($AC83,MAX(Table3[Slots])),MAX(Table3[Slots]))</f>
        <v>9</v>
      </c>
      <c r="AF83" s="11">
        <f ca="1">IF(INDEX(gen_topics,Table5[[#This Row],[row]],Table5[[#This Row],[column]])="",0,1)</f>
        <v>1</v>
      </c>
    </row>
    <row r="84" spans="7:32" x14ac:dyDescent="0.2">
      <c r="G84" t="str">
        <f>_xlfn.CONCAT(Table1[[#This Row],[Module]],COUNTIF($H$3:H84,Table1[[#This Row],[Module]]))</f>
        <v>Professional7</v>
      </c>
      <c r="H84" t="s">
        <v>3</v>
      </c>
      <c r="I84" t="s">
        <v>107</v>
      </c>
      <c r="J84">
        <f ca="1">COUNTIF(Table4[],Table1[[#This Row],[Topics]])</f>
        <v>2</v>
      </c>
      <c r="K84">
        <f ca="1">COUNTIF(Timetable,Table1[[#This Row],[Topics]])</f>
        <v>2</v>
      </c>
      <c r="AA84">
        <f ca="1">RAND()</f>
        <v>0.14266530196488825</v>
      </c>
      <c r="AB84">
        <f>ROW()-2</f>
        <v>82</v>
      </c>
      <c r="AC84">
        <v>82</v>
      </c>
      <c r="AD84">
        <f>IF(MOD(Table5[[#This Row],[ref]],MAX(Table3[Slots]))=0,QUOTIENT(Table5[[#This Row],[ref]],MAX(Table3[Slots])),QUOTIENT(Table5[[#This Row],[ref]],MAX(Table3[Slots]))+1)</f>
        <v>4</v>
      </c>
      <c r="AE84">
        <f>IF(MOD($AC84,MAX(Table3[Slots]))&lt;&gt;0,MOD($AC84,MAX(Table3[Slots])),MAX(Table3[Slots]))</f>
        <v>10</v>
      </c>
      <c r="AF84" s="11">
        <f ca="1">IF(INDEX(gen_topics,Table5[[#This Row],[row]],Table5[[#This Row],[column]])="",0,1)</f>
        <v>1</v>
      </c>
    </row>
    <row r="85" spans="7:32" x14ac:dyDescent="0.2">
      <c r="G85" t="str">
        <f>_xlfn.CONCAT(Table1[[#This Row],[Module]],COUNTIF($H$3:H85,Table1[[#This Row],[Module]]))</f>
        <v>C1</v>
      </c>
      <c r="H85" t="s">
        <v>10</v>
      </c>
      <c r="I85" t="s">
        <v>111</v>
      </c>
      <c r="J85">
        <f ca="1">COUNTIF(Table4[],Table1[[#This Row],[Topics]])</f>
        <v>3</v>
      </c>
      <c r="K85">
        <f ca="1">COUNTIF(Timetable,Table1[[#This Row],[Topics]])</f>
        <v>3</v>
      </c>
      <c r="AA85">
        <f ca="1">RAND()</f>
        <v>0.75922308250059167</v>
      </c>
      <c r="AB85">
        <f>ROW()-2</f>
        <v>83</v>
      </c>
      <c r="AC85">
        <v>83</v>
      </c>
      <c r="AD85">
        <f>IF(MOD(Table5[[#This Row],[ref]],MAX(Table3[Slots]))=0,QUOTIENT(Table5[[#This Row],[ref]],MAX(Table3[Slots])),QUOTIENT(Table5[[#This Row],[ref]],MAX(Table3[Slots]))+1)</f>
        <v>4</v>
      </c>
      <c r="AE85">
        <f>IF(MOD($AC85,MAX(Table3[Slots]))&lt;&gt;0,MOD($AC85,MAX(Table3[Slots])),MAX(Table3[Slots]))</f>
        <v>11</v>
      </c>
      <c r="AF85" s="11">
        <f ca="1">IF(INDEX(gen_topics,Table5[[#This Row],[row]],Table5[[#This Row],[column]])="",0,1)</f>
        <v>1</v>
      </c>
    </row>
    <row r="86" spans="7:32" x14ac:dyDescent="0.2">
      <c r="G86" t="str">
        <f>_xlfn.CONCAT(Table1[[#This Row],[Module]],COUNTIF($H$3:H86,Table1[[#This Row],[Module]]))</f>
        <v>C2</v>
      </c>
      <c r="H86" t="s">
        <v>10</v>
      </c>
      <c r="I86" t="s">
        <v>112</v>
      </c>
      <c r="J86">
        <f ca="1">COUNTIF(Table4[],Table1[[#This Row],[Topics]])</f>
        <v>2</v>
      </c>
      <c r="K86">
        <f ca="1">COUNTIF(Timetable,Table1[[#This Row],[Topics]])</f>
        <v>2</v>
      </c>
      <c r="AA86">
        <f ca="1">RAND()</f>
        <v>5.0054972746643167E-2</v>
      </c>
      <c r="AB86">
        <f>ROW()-2</f>
        <v>84</v>
      </c>
      <c r="AC86">
        <v>84</v>
      </c>
      <c r="AD86">
        <f>IF(MOD(Table5[[#This Row],[ref]],MAX(Table3[Slots]))=0,QUOTIENT(Table5[[#This Row],[ref]],MAX(Table3[Slots])),QUOTIENT(Table5[[#This Row],[ref]],MAX(Table3[Slots]))+1)</f>
        <v>4</v>
      </c>
      <c r="AE86">
        <f>IF(MOD($AC86,MAX(Table3[Slots]))&lt;&gt;0,MOD($AC86,MAX(Table3[Slots])),MAX(Table3[Slots]))</f>
        <v>12</v>
      </c>
      <c r="AF86" s="11">
        <f ca="1">IF(INDEX(gen_topics,Table5[[#This Row],[row]],Table5[[#This Row],[column]])="",0,1)</f>
        <v>1</v>
      </c>
    </row>
    <row r="87" spans="7:32" x14ac:dyDescent="0.2">
      <c r="G87" t="str">
        <f>_xlfn.CONCAT(Table1[[#This Row],[Module]],COUNTIF($H$3:H87,Table1[[#This Row],[Module]]))</f>
        <v>C3</v>
      </c>
      <c r="H87" t="s">
        <v>10</v>
      </c>
      <c r="I87" t="s">
        <v>113</v>
      </c>
      <c r="J87">
        <f ca="1">COUNTIF(Table4[],Table1[[#This Row],[Topics]])</f>
        <v>1</v>
      </c>
      <c r="K87">
        <f ca="1">COUNTIF(Timetable,Table1[[#This Row],[Topics]])</f>
        <v>1</v>
      </c>
      <c r="AA87">
        <f ca="1">RAND()</f>
        <v>0.8875715809153788</v>
      </c>
      <c r="AB87">
        <f>ROW()-2</f>
        <v>85</v>
      </c>
      <c r="AC87">
        <v>85</v>
      </c>
      <c r="AD87">
        <f>IF(MOD(Table5[[#This Row],[ref]],MAX(Table3[Slots]))=0,QUOTIENT(Table5[[#This Row],[ref]],MAX(Table3[Slots])),QUOTIENT(Table5[[#This Row],[ref]],MAX(Table3[Slots]))+1)</f>
        <v>4</v>
      </c>
      <c r="AE87">
        <f>IF(MOD($AC87,MAX(Table3[Slots]))&lt;&gt;0,MOD($AC87,MAX(Table3[Slots])),MAX(Table3[Slots]))</f>
        <v>13</v>
      </c>
      <c r="AF87" s="11">
        <f ca="1">IF(INDEX(gen_topics,Table5[[#This Row],[row]],Table5[[#This Row],[column]])="",0,1)</f>
        <v>1</v>
      </c>
    </row>
    <row r="88" spans="7:32" x14ac:dyDescent="0.2">
      <c r="G88" t="str">
        <f>_xlfn.CONCAT(Table1[[#This Row],[Module]],COUNTIF($H$3:H88,Table1[[#This Row],[Module]]))</f>
        <v>C4</v>
      </c>
      <c r="H88" t="s">
        <v>10</v>
      </c>
      <c r="I88" t="s">
        <v>116</v>
      </c>
      <c r="J88">
        <f ca="1">COUNTIF(Table4[],Table1[[#This Row],[Topics]])</f>
        <v>1</v>
      </c>
      <c r="K88">
        <f ca="1">COUNTIF(Timetable,Table1[[#This Row],[Topics]])</f>
        <v>1</v>
      </c>
      <c r="AA88">
        <f ca="1">RAND()</f>
        <v>0.82526947041552767</v>
      </c>
      <c r="AB88">
        <f>ROW()-2</f>
        <v>86</v>
      </c>
      <c r="AC88">
        <v>86</v>
      </c>
      <c r="AD88">
        <f>IF(MOD(Table5[[#This Row],[ref]],MAX(Table3[Slots]))=0,QUOTIENT(Table5[[#This Row],[ref]],MAX(Table3[Slots])),QUOTIENT(Table5[[#This Row],[ref]],MAX(Table3[Slots]))+1)</f>
        <v>4</v>
      </c>
      <c r="AE88">
        <f>IF(MOD($AC88,MAX(Table3[Slots]))&lt;&gt;0,MOD($AC88,MAX(Table3[Slots])),MAX(Table3[Slots]))</f>
        <v>14</v>
      </c>
      <c r="AF88" s="11">
        <f ca="1">IF(INDEX(gen_topics,Table5[[#This Row],[row]],Table5[[#This Row],[column]])="",0,1)</f>
        <v>1</v>
      </c>
    </row>
    <row r="89" spans="7:32" x14ac:dyDescent="0.2">
      <c r="G89" t="str">
        <f>_xlfn.CONCAT(Table1[[#This Row],[Module]],COUNTIF($H$3:H89,Table1[[#This Row],[Module]]))</f>
        <v>C5</v>
      </c>
      <c r="H89" t="s">
        <v>10</v>
      </c>
      <c r="I89" t="s">
        <v>114</v>
      </c>
      <c r="J89">
        <f ca="1">COUNTIF(Table4[],Table1[[#This Row],[Topics]])</f>
        <v>1</v>
      </c>
      <c r="K89">
        <f ca="1">COUNTIF(Timetable,Table1[[#This Row],[Topics]])</f>
        <v>1</v>
      </c>
      <c r="AA89">
        <f ca="1">RAND()</f>
        <v>0.78553634757956814</v>
      </c>
      <c r="AB89">
        <f>ROW()-2</f>
        <v>87</v>
      </c>
      <c r="AC89">
        <v>87</v>
      </c>
      <c r="AD89">
        <f>IF(MOD(Table5[[#This Row],[ref]],MAX(Table3[Slots]))=0,QUOTIENT(Table5[[#This Row],[ref]],MAX(Table3[Slots])),QUOTIENT(Table5[[#This Row],[ref]],MAX(Table3[Slots]))+1)</f>
        <v>4</v>
      </c>
      <c r="AE89">
        <f>IF(MOD($AC89,MAX(Table3[Slots]))&lt;&gt;0,MOD($AC89,MAX(Table3[Slots])),MAX(Table3[Slots]))</f>
        <v>15</v>
      </c>
      <c r="AF89" s="11">
        <f ca="1">IF(INDEX(gen_topics,Table5[[#This Row],[row]],Table5[[#This Row],[column]])="",0,1)</f>
        <v>1</v>
      </c>
    </row>
    <row r="90" spans="7:32" x14ac:dyDescent="0.2">
      <c r="G90" t="str">
        <f>_xlfn.CONCAT(Table1[[#This Row],[Module]],COUNTIF($H$3:H90,Table1[[#This Row],[Module]]))</f>
        <v>C6</v>
      </c>
      <c r="H90" t="s">
        <v>10</v>
      </c>
      <c r="I90" t="s">
        <v>115</v>
      </c>
      <c r="J90">
        <f ca="1">COUNTIF(Table4[],Table1[[#This Row],[Topics]])</f>
        <v>1</v>
      </c>
      <c r="K90">
        <f ca="1">COUNTIF(Timetable,Table1[[#This Row],[Topics]])</f>
        <v>1</v>
      </c>
      <c r="AA90">
        <f ca="1">RAND()</f>
        <v>0.79120580228984183</v>
      </c>
      <c r="AB90">
        <f>ROW()-2</f>
        <v>88</v>
      </c>
      <c r="AC90">
        <v>88</v>
      </c>
      <c r="AD90">
        <f>IF(MOD(Table5[[#This Row],[ref]],MAX(Table3[Slots]))=0,QUOTIENT(Table5[[#This Row],[ref]],MAX(Table3[Slots])),QUOTIENT(Table5[[#This Row],[ref]],MAX(Table3[Slots]))+1)</f>
        <v>4</v>
      </c>
      <c r="AE90">
        <f>IF(MOD($AC90,MAX(Table3[Slots]))&lt;&gt;0,MOD($AC90,MAX(Table3[Slots])),MAX(Table3[Slots]))</f>
        <v>16</v>
      </c>
      <c r="AF90" s="11">
        <f ca="1">IF(INDEX(gen_topics,Table5[[#This Row],[row]],Table5[[#This Row],[column]])="",0,1)</f>
        <v>1</v>
      </c>
    </row>
    <row r="91" spans="7:32" x14ac:dyDescent="0.2">
      <c r="G91" t="str">
        <f>_xlfn.CONCAT(Table1[[#This Row],[Module]],COUNTIF($H$3:H91,Table1[[#This Row],[Module]]))</f>
        <v>C7</v>
      </c>
      <c r="H91" t="s">
        <v>10</v>
      </c>
      <c r="I91" t="s">
        <v>117</v>
      </c>
      <c r="J91">
        <f ca="1">COUNTIF(Table4[],Table1[[#This Row],[Topics]])</f>
        <v>2</v>
      </c>
      <c r="K91">
        <f ca="1">COUNTIF(Timetable,Table1[[#This Row],[Topics]])</f>
        <v>2</v>
      </c>
      <c r="AA91">
        <f ca="1">RAND()</f>
        <v>0.31231051453646053</v>
      </c>
      <c r="AB91">
        <f>ROW()-2</f>
        <v>89</v>
      </c>
      <c r="AC91">
        <v>89</v>
      </c>
      <c r="AD91">
        <f>IF(MOD(Table5[[#This Row],[ref]],MAX(Table3[Slots]))=0,QUOTIENT(Table5[[#This Row],[ref]],MAX(Table3[Slots])),QUOTIENT(Table5[[#This Row],[ref]],MAX(Table3[Slots]))+1)</f>
        <v>4</v>
      </c>
      <c r="AE91">
        <f>IF(MOD($AC91,MAX(Table3[Slots]))&lt;&gt;0,MOD($AC91,MAX(Table3[Slots])),MAX(Table3[Slots]))</f>
        <v>17</v>
      </c>
      <c r="AF91" s="11">
        <f ca="1">IF(INDEX(gen_topics,Table5[[#This Row],[row]],Table5[[#This Row],[column]])="",0,1)</f>
        <v>1</v>
      </c>
    </row>
    <row r="92" spans="7:32" x14ac:dyDescent="0.2">
      <c r="G92" t="str">
        <f>_xlfn.CONCAT(Table1[[#This Row],[Module]],COUNTIF($H$3:H92,Table1[[#This Row],[Module]]))</f>
        <v>C8</v>
      </c>
      <c r="H92" t="s">
        <v>10</v>
      </c>
      <c r="I92" t="s">
        <v>118</v>
      </c>
      <c r="J92">
        <f ca="1">COUNTIF(Table4[],Table1[[#This Row],[Topics]])</f>
        <v>2</v>
      </c>
      <c r="K92">
        <f ca="1">COUNTIF(Timetable,Table1[[#This Row],[Topics]])</f>
        <v>2</v>
      </c>
      <c r="AA92">
        <f ca="1">RAND()</f>
        <v>0.21804736916356793</v>
      </c>
      <c r="AB92">
        <f>ROW()-2</f>
        <v>90</v>
      </c>
      <c r="AC92">
        <v>90</v>
      </c>
      <c r="AD92">
        <f>IF(MOD(Table5[[#This Row],[ref]],MAX(Table3[Slots]))=0,QUOTIENT(Table5[[#This Row],[ref]],MAX(Table3[Slots])),QUOTIENT(Table5[[#This Row],[ref]],MAX(Table3[Slots]))+1)</f>
        <v>4</v>
      </c>
      <c r="AE92">
        <f>IF(MOD($AC92,MAX(Table3[Slots]))&lt;&gt;0,MOD($AC92,MAX(Table3[Slots])),MAX(Table3[Slots]))</f>
        <v>18</v>
      </c>
      <c r="AF92" s="11">
        <f ca="1">IF(INDEX(gen_topics,Table5[[#This Row],[row]],Table5[[#This Row],[column]])="",0,1)</f>
        <v>1</v>
      </c>
    </row>
    <row r="93" spans="7:32" x14ac:dyDescent="0.2">
      <c r="G93" t="str">
        <f>_xlfn.CONCAT(Table1[[#This Row],[Module]],COUNTIF($H$3:H93,Table1[[#This Row],[Module]]))</f>
        <v>C9</v>
      </c>
      <c r="H93" t="s">
        <v>10</v>
      </c>
      <c r="I93" t="s">
        <v>119</v>
      </c>
      <c r="J93">
        <f ca="1">COUNTIF(Table4[],Table1[[#This Row],[Topics]])</f>
        <v>2</v>
      </c>
      <c r="K93">
        <f ca="1">COUNTIF(Timetable,Table1[[#This Row],[Topics]])</f>
        <v>2</v>
      </c>
      <c r="AA93">
        <f ca="1">RAND()</f>
        <v>0.63726846228236256</v>
      </c>
      <c r="AB93">
        <f>ROW()-2</f>
        <v>91</v>
      </c>
      <c r="AC93">
        <v>91</v>
      </c>
      <c r="AD93">
        <f>IF(MOD(Table5[[#This Row],[ref]],MAX(Table3[Slots]))=0,QUOTIENT(Table5[[#This Row],[ref]],MAX(Table3[Slots])),QUOTIENT(Table5[[#This Row],[ref]],MAX(Table3[Slots]))+1)</f>
        <v>4</v>
      </c>
      <c r="AE93">
        <f>IF(MOD($AC93,MAX(Table3[Slots]))&lt;&gt;0,MOD($AC93,MAX(Table3[Slots])),MAX(Table3[Slots]))</f>
        <v>19</v>
      </c>
      <c r="AF93" s="11">
        <f ca="1">IF(INDEX(gen_topics,Table5[[#This Row],[row]],Table5[[#This Row],[column]])="",0,1)</f>
        <v>1</v>
      </c>
    </row>
    <row r="94" spans="7:32" x14ac:dyDescent="0.2">
      <c r="G94" t="str">
        <f>_xlfn.CONCAT(Table1[[#This Row],[Module]],COUNTIF($H$3:H94,Table1[[#This Row],[Module]]))</f>
        <v>C10</v>
      </c>
      <c r="H94" t="s">
        <v>10</v>
      </c>
      <c r="I94" t="s">
        <v>120</v>
      </c>
      <c r="J94">
        <f ca="1">COUNTIF(Table4[],Table1[[#This Row],[Topics]])</f>
        <v>1</v>
      </c>
      <c r="K94">
        <f ca="1">COUNTIF(Timetable,Table1[[#This Row],[Topics]])</f>
        <v>1</v>
      </c>
      <c r="AA94">
        <f ca="1">RAND()</f>
        <v>0.44569000168974016</v>
      </c>
      <c r="AB94">
        <f>ROW()-2</f>
        <v>92</v>
      </c>
      <c r="AC94">
        <v>92</v>
      </c>
      <c r="AD94">
        <f>IF(MOD(Table5[[#This Row],[ref]],MAX(Table3[Slots]))=0,QUOTIENT(Table5[[#This Row],[ref]],MAX(Table3[Slots])),QUOTIENT(Table5[[#This Row],[ref]],MAX(Table3[Slots]))+1)</f>
        <v>4</v>
      </c>
      <c r="AE94">
        <f>IF(MOD($AC94,MAX(Table3[Slots]))&lt;&gt;0,MOD($AC94,MAX(Table3[Slots])),MAX(Table3[Slots]))</f>
        <v>20</v>
      </c>
      <c r="AF94" s="11">
        <f ca="1">IF(INDEX(gen_topics,Table5[[#This Row],[row]],Table5[[#This Row],[column]])="",0,1)</f>
        <v>1</v>
      </c>
    </row>
    <row r="95" spans="7:32" x14ac:dyDescent="0.2">
      <c r="G95" t="str">
        <f>_xlfn.CONCAT(Table1[[#This Row],[Module]],COUNTIF($H$3:H95,Table1[[#This Row],[Module]]))</f>
        <v>C11</v>
      </c>
      <c r="H95" t="s">
        <v>10</v>
      </c>
      <c r="I95" t="s">
        <v>121</v>
      </c>
      <c r="J95">
        <f ca="1">COUNTIF(Table4[],Table1[[#This Row],[Topics]])</f>
        <v>1</v>
      </c>
      <c r="K95">
        <f ca="1">COUNTIF(Timetable,Table1[[#This Row],[Topics]])</f>
        <v>1</v>
      </c>
      <c r="AA95">
        <f ca="1">RAND()</f>
        <v>0.1816205952353338</v>
      </c>
      <c r="AB95">
        <f>ROW()-2</f>
        <v>93</v>
      </c>
      <c r="AC95">
        <v>93</v>
      </c>
      <c r="AD95">
        <f>IF(MOD(Table5[[#This Row],[ref]],MAX(Table3[Slots]))=0,QUOTIENT(Table5[[#This Row],[ref]],MAX(Table3[Slots])),QUOTIENT(Table5[[#This Row],[ref]],MAX(Table3[Slots]))+1)</f>
        <v>4</v>
      </c>
      <c r="AE95">
        <f>IF(MOD($AC95,MAX(Table3[Slots]))&lt;&gt;0,MOD($AC95,MAX(Table3[Slots])),MAX(Table3[Slots]))</f>
        <v>21</v>
      </c>
      <c r="AF95" s="11">
        <f ca="1">IF(INDEX(gen_topics,Table5[[#This Row],[row]],Table5[[#This Row],[column]])="",0,1)</f>
        <v>1</v>
      </c>
    </row>
    <row r="96" spans="7:32" x14ac:dyDescent="0.2">
      <c r="G96" t="str">
        <f>_xlfn.CONCAT(Table1[[#This Row],[Module]],COUNTIF($H$3:H96,Table1[[#This Row],[Module]]))</f>
        <v>C12</v>
      </c>
      <c r="H96" t="s">
        <v>10</v>
      </c>
      <c r="I96" t="s">
        <v>122</v>
      </c>
      <c r="J96">
        <f ca="1">COUNTIF(Table4[],Table1[[#This Row],[Topics]])</f>
        <v>4</v>
      </c>
      <c r="K96">
        <f ca="1">COUNTIF(Timetable,Table1[[#This Row],[Topics]])</f>
        <v>4</v>
      </c>
      <c r="AA96">
        <f ca="1">RAND()</f>
        <v>0.19958337630839162</v>
      </c>
      <c r="AB96">
        <f>ROW()-2</f>
        <v>94</v>
      </c>
      <c r="AC96">
        <v>94</v>
      </c>
      <c r="AD96">
        <f>IF(MOD(Table5[[#This Row],[ref]],MAX(Table3[Slots]))=0,QUOTIENT(Table5[[#This Row],[ref]],MAX(Table3[Slots])),QUOTIENT(Table5[[#This Row],[ref]],MAX(Table3[Slots]))+1)</f>
        <v>4</v>
      </c>
      <c r="AE96">
        <f>IF(MOD($AC96,MAX(Table3[Slots]))&lt;&gt;0,MOD($AC96,MAX(Table3[Slots])),MAX(Table3[Slots]))</f>
        <v>22</v>
      </c>
      <c r="AF96" s="11">
        <f ca="1">IF(INDEX(gen_topics,Table5[[#This Row],[row]],Table5[[#This Row],[column]])="",0,1)</f>
        <v>1</v>
      </c>
    </row>
    <row r="97" spans="7:32" x14ac:dyDescent="0.2">
      <c r="G97" t="str">
        <f>_xlfn.CONCAT(Table1[[#This Row],[Module]],COUNTIF($H$3:H97,Table1[[#This Row],[Module]]))</f>
        <v>C13</v>
      </c>
      <c r="H97" t="s">
        <v>10</v>
      </c>
      <c r="I97" t="s">
        <v>123</v>
      </c>
      <c r="J97">
        <f ca="1">COUNTIF(Table4[],Table1[[#This Row],[Topics]])</f>
        <v>1</v>
      </c>
      <c r="K97">
        <f ca="1">COUNTIF(Timetable,Table1[[#This Row],[Topics]])</f>
        <v>1</v>
      </c>
      <c r="AA97">
        <f ca="1">RAND()</f>
        <v>0.28756363642144711</v>
      </c>
      <c r="AB97">
        <f>ROW()-2</f>
        <v>95</v>
      </c>
      <c r="AC97">
        <v>95</v>
      </c>
      <c r="AD97">
        <f>IF(MOD(Table5[[#This Row],[ref]],MAX(Table3[Slots]))=0,QUOTIENT(Table5[[#This Row],[ref]],MAX(Table3[Slots])),QUOTIENT(Table5[[#This Row],[ref]],MAX(Table3[Slots]))+1)</f>
        <v>4</v>
      </c>
      <c r="AE97">
        <f>IF(MOD($AC97,MAX(Table3[Slots]))&lt;&gt;0,MOD($AC97,MAX(Table3[Slots])),MAX(Table3[Slots]))</f>
        <v>23</v>
      </c>
      <c r="AF97" s="11">
        <f ca="1">IF(INDEX(gen_topics,Table5[[#This Row],[row]],Table5[[#This Row],[column]])="",0,1)</f>
        <v>1</v>
      </c>
    </row>
    <row r="98" spans="7:32" x14ac:dyDescent="0.2">
      <c r="G98" t="str">
        <f>_xlfn.CONCAT(Table1[[#This Row],[Module]],COUNTIF($H$3:H98,Table1[[#This Row],[Module]]))</f>
        <v>C14</v>
      </c>
      <c r="H98" t="s">
        <v>10</v>
      </c>
      <c r="I98" t="s">
        <v>124</v>
      </c>
      <c r="J98">
        <f ca="1">COUNTIF(Table4[],Table1[[#This Row],[Topics]])</f>
        <v>2</v>
      </c>
      <c r="K98">
        <f ca="1">COUNTIF(Timetable,Table1[[#This Row],[Topics]])</f>
        <v>2</v>
      </c>
      <c r="AA98">
        <f ca="1">RAND()</f>
        <v>0.43999677795262604</v>
      </c>
      <c r="AB98">
        <f>ROW()-2</f>
        <v>96</v>
      </c>
      <c r="AC98">
        <v>96</v>
      </c>
      <c r="AD98">
        <f>IF(MOD(Table5[[#This Row],[ref]],MAX(Table3[Slots]))=0,QUOTIENT(Table5[[#This Row],[ref]],MAX(Table3[Slots])),QUOTIENT(Table5[[#This Row],[ref]],MAX(Table3[Slots]))+1)</f>
        <v>4</v>
      </c>
      <c r="AE98">
        <f>IF(MOD($AC98,MAX(Table3[Slots]))&lt;&gt;0,MOD($AC98,MAX(Table3[Slots])),MAX(Table3[Slots]))</f>
        <v>24</v>
      </c>
      <c r="AF98" s="11">
        <f ca="1">IF(INDEX(gen_topics,Table5[[#This Row],[row]],Table5[[#This Row],[column]])="",0,1)</f>
        <v>1</v>
      </c>
    </row>
    <row r="99" spans="7:32" x14ac:dyDescent="0.2">
      <c r="AA99">
        <f ca="1">RAND()</f>
        <v>2.765673765409471E-2</v>
      </c>
      <c r="AB99">
        <f>ROW()-2</f>
        <v>97</v>
      </c>
      <c r="AC99">
        <v>97</v>
      </c>
      <c r="AD99">
        <f>IF(MOD(Table5[[#This Row],[ref]],MAX(Table3[Slots]))=0,QUOTIENT(Table5[[#This Row],[ref]],MAX(Table3[Slots])),QUOTIENT(Table5[[#This Row],[ref]],MAX(Table3[Slots]))+1)</f>
        <v>5</v>
      </c>
      <c r="AE99">
        <f>IF(MOD($AC99,MAX(Table3[Slots]))&lt;&gt;0,MOD($AC99,MAX(Table3[Slots])),MAX(Table3[Slots]))</f>
        <v>1</v>
      </c>
      <c r="AF99" s="11">
        <f ca="1">IF(INDEX(gen_topics,Table5[[#This Row],[row]],Table5[[#This Row],[column]])="",0,1)</f>
        <v>1</v>
      </c>
    </row>
    <row r="100" spans="7:32" x14ac:dyDescent="0.2">
      <c r="AA100">
        <f ca="1">RAND()</f>
        <v>0.25286842389820785</v>
      </c>
      <c r="AB100">
        <f>ROW()-2</f>
        <v>98</v>
      </c>
      <c r="AC100">
        <v>98</v>
      </c>
      <c r="AD100">
        <f>IF(MOD(Table5[[#This Row],[ref]],MAX(Table3[Slots]))=0,QUOTIENT(Table5[[#This Row],[ref]],MAX(Table3[Slots])),QUOTIENT(Table5[[#This Row],[ref]],MAX(Table3[Slots]))+1)</f>
        <v>5</v>
      </c>
      <c r="AE100">
        <f>IF(MOD($AC100,MAX(Table3[Slots]))&lt;&gt;0,MOD($AC100,MAX(Table3[Slots])),MAX(Table3[Slots]))</f>
        <v>2</v>
      </c>
      <c r="AF100" s="11">
        <f ca="1">IF(INDEX(gen_topics,Table5[[#This Row],[row]],Table5[[#This Row],[column]])="",0,1)</f>
        <v>1</v>
      </c>
    </row>
    <row r="101" spans="7:32" x14ac:dyDescent="0.2">
      <c r="AA101">
        <f ca="1">RAND()</f>
        <v>7.5845646188370419E-2</v>
      </c>
      <c r="AB101">
        <f>ROW()-2</f>
        <v>99</v>
      </c>
      <c r="AC101">
        <v>99</v>
      </c>
      <c r="AD101">
        <f>IF(MOD(Table5[[#This Row],[ref]],MAX(Table3[Slots]))=0,QUOTIENT(Table5[[#This Row],[ref]],MAX(Table3[Slots])),QUOTIENT(Table5[[#This Row],[ref]],MAX(Table3[Slots]))+1)</f>
        <v>5</v>
      </c>
      <c r="AE101">
        <f>IF(MOD($AC101,MAX(Table3[Slots]))&lt;&gt;0,MOD($AC101,MAX(Table3[Slots])),MAX(Table3[Slots]))</f>
        <v>3</v>
      </c>
      <c r="AF101" s="11">
        <f ca="1">IF(INDEX(gen_topics,Table5[[#This Row],[row]],Table5[[#This Row],[column]])="",0,1)</f>
        <v>1</v>
      </c>
    </row>
    <row r="102" spans="7:32" x14ac:dyDescent="0.2">
      <c r="AA102">
        <f ca="1">RAND()</f>
        <v>7.7308248106402355E-2</v>
      </c>
      <c r="AB102">
        <f>ROW()-2</f>
        <v>100</v>
      </c>
      <c r="AC102">
        <v>100</v>
      </c>
      <c r="AD102">
        <f>IF(MOD(Table5[[#This Row],[ref]],MAX(Table3[Slots]))=0,QUOTIENT(Table5[[#This Row],[ref]],MAX(Table3[Slots])),QUOTIENT(Table5[[#This Row],[ref]],MAX(Table3[Slots]))+1)</f>
        <v>5</v>
      </c>
      <c r="AE102">
        <f>IF(MOD($AC102,MAX(Table3[Slots]))&lt;&gt;0,MOD($AC102,MAX(Table3[Slots])),MAX(Table3[Slots]))</f>
        <v>4</v>
      </c>
      <c r="AF102" s="11">
        <f ca="1">IF(INDEX(gen_topics,Table5[[#This Row],[row]],Table5[[#This Row],[column]])="",0,1)</f>
        <v>1</v>
      </c>
    </row>
    <row r="103" spans="7:32" x14ac:dyDescent="0.2">
      <c r="AA103">
        <f ca="1">RAND()</f>
        <v>0.37289670680793885</v>
      </c>
      <c r="AB103">
        <f>ROW()-2</f>
        <v>101</v>
      </c>
      <c r="AC103">
        <v>101</v>
      </c>
      <c r="AD103">
        <f>IF(MOD(Table5[[#This Row],[ref]],MAX(Table3[Slots]))=0,QUOTIENT(Table5[[#This Row],[ref]],MAX(Table3[Slots])),QUOTIENT(Table5[[#This Row],[ref]],MAX(Table3[Slots]))+1)</f>
        <v>5</v>
      </c>
      <c r="AE103">
        <f>IF(MOD($AC103,MAX(Table3[Slots]))&lt;&gt;0,MOD($AC103,MAX(Table3[Slots])),MAX(Table3[Slots]))</f>
        <v>5</v>
      </c>
      <c r="AF103" s="11">
        <f ca="1">IF(INDEX(gen_topics,Table5[[#This Row],[row]],Table5[[#This Row],[column]])="",0,1)</f>
        <v>1</v>
      </c>
    </row>
    <row r="104" spans="7:32" x14ac:dyDescent="0.2">
      <c r="AA104">
        <f ca="1">RAND()</f>
        <v>6.7550189064931265E-2</v>
      </c>
      <c r="AB104">
        <f>ROW()-2</f>
        <v>102</v>
      </c>
      <c r="AC104">
        <v>102</v>
      </c>
      <c r="AD104">
        <f>IF(MOD(Table5[[#This Row],[ref]],MAX(Table3[Slots]))=0,QUOTIENT(Table5[[#This Row],[ref]],MAX(Table3[Slots])),QUOTIENT(Table5[[#This Row],[ref]],MAX(Table3[Slots]))+1)</f>
        <v>5</v>
      </c>
      <c r="AE104">
        <f>IF(MOD($AC104,MAX(Table3[Slots]))&lt;&gt;0,MOD($AC104,MAX(Table3[Slots])),MAX(Table3[Slots]))</f>
        <v>6</v>
      </c>
      <c r="AF104" s="11">
        <f ca="1">IF(INDEX(gen_topics,Table5[[#This Row],[row]],Table5[[#This Row],[column]])="",0,1)</f>
        <v>1</v>
      </c>
    </row>
    <row r="105" spans="7:32" x14ac:dyDescent="0.2">
      <c r="AA105">
        <f ca="1">RAND()</f>
        <v>0.4195424163912207</v>
      </c>
      <c r="AB105">
        <f>ROW()-2</f>
        <v>103</v>
      </c>
      <c r="AC105">
        <v>103</v>
      </c>
      <c r="AD105">
        <f>IF(MOD(Table5[[#This Row],[ref]],MAX(Table3[Slots]))=0,QUOTIENT(Table5[[#This Row],[ref]],MAX(Table3[Slots])),QUOTIENT(Table5[[#This Row],[ref]],MAX(Table3[Slots]))+1)</f>
        <v>5</v>
      </c>
      <c r="AE105">
        <f>IF(MOD($AC105,MAX(Table3[Slots]))&lt;&gt;0,MOD($AC105,MAX(Table3[Slots])),MAX(Table3[Slots]))</f>
        <v>7</v>
      </c>
      <c r="AF105" s="11">
        <f ca="1">IF(INDEX(gen_topics,Table5[[#This Row],[row]],Table5[[#This Row],[column]])="",0,1)</f>
        <v>1</v>
      </c>
    </row>
    <row r="106" spans="7:32" x14ac:dyDescent="0.2">
      <c r="AA106">
        <f ca="1">RAND()</f>
        <v>0.39163509345930236</v>
      </c>
      <c r="AB106">
        <f>ROW()-2</f>
        <v>104</v>
      </c>
      <c r="AC106">
        <v>104</v>
      </c>
      <c r="AD106">
        <f>IF(MOD(Table5[[#This Row],[ref]],MAX(Table3[Slots]))=0,QUOTIENT(Table5[[#This Row],[ref]],MAX(Table3[Slots])),QUOTIENT(Table5[[#This Row],[ref]],MAX(Table3[Slots]))+1)</f>
        <v>5</v>
      </c>
      <c r="AE106">
        <f>IF(MOD($AC106,MAX(Table3[Slots]))&lt;&gt;0,MOD($AC106,MAX(Table3[Slots])),MAX(Table3[Slots]))</f>
        <v>8</v>
      </c>
      <c r="AF106" s="11">
        <f ca="1">IF(INDEX(gen_topics,Table5[[#This Row],[row]],Table5[[#This Row],[column]])="",0,1)</f>
        <v>1</v>
      </c>
    </row>
    <row r="107" spans="7:32" x14ac:dyDescent="0.2">
      <c r="AA107">
        <f ca="1">RAND()</f>
        <v>0.31269478225604441</v>
      </c>
      <c r="AB107">
        <f>ROW()-2</f>
        <v>105</v>
      </c>
      <c r="AC107">
        <v>105</v>
      </c>
      <c r="AD107">
        <f>IF(MOD(Table5[[#This Row],[ref]],MAX(Table3[Slots]))=0,QUOTIENT(Table5[[#This Row],[ref]],MAX(Table3[Slots])),QUOTIENT(Table5[[#This Row],[ref]],MAX(Table3[Slots]))+1)</f>
        <v>5</v>
      </c>
      <c r="AE107">
        <f>IF(MOD($AC107,MAX(Table3[Slots]))&lt;&gt;0,MOD($AC107,MAX(Table3[Slots])),MAX(Table3[Slots]))</f>
        <v>9</v>
      </c>
      <c r="AF107" s="11">
        <f ca="1">IF(INDEX(gen_topics,Table5[[#This Row],[row]],Table5[[#This Row],[column]])="",0,1)</f>
        <v>1</v>
      </c>
    </row>
    <row r="108" spans="7:32" x14ac:dyDescent="0.2">
      <c r="AA108">
        <f ca="1">RAND()</f>
        <v>0.51956785772017966</v>
      </c>
      <c r="AB108">
        <f>ROW()-2</f>
        <v>106</v>
      </c>
      <c r="AC108">
        <v>106</v>
      </c>
      <c r="AD108">
        <f>IF(MOD(Table5[[#This Row],[ref]],MAX(Table3[Slots]))=0,QUOTIENT(Table5[[#This Row],[ref]],MAX(Table3[Slots])),QUOTIENT(Table5[[#This Row],[ref]],MAX(Table3[Slots]))+1)</f>
        <v>5</v>
      </c>
      <c r="AE108">
        <f>IF(MOD($AC108,MAX(Table3[Slots]))&lt;&gt;0,MOD($AC108,MAX(Table3[Slots])),MAX(Table3[Slots]))</f>
        <v>10</v>
      </c>
      <c r="AF108" s="11">
        <f ca="1">IF(INDEX(gen_topics,Table5[[#This Row],[row]],Table5[[#This Row],[column]])="",0,1)</f>
        <v>1</v>
      </c>
    </row>
    <row r="109" spans="7:32" x14ac:dyDescent="0.2">
      <c r="AA109">
        <f ca="1">RAND()</f>
        <v>0.82804143510793482</v>
      </c>
      <c r="AB109">
        <f>ROW()-2</f>
        <v>107</v>
      </c>
      <c r="AC109">
        <v>107</v>
      </c>
      <c r="AD109">
        <f>IF(MOD(Table5[[#This Row],[ref]],MAX(Table3[Slots]))=0,QUOTIENT(Table5[[#This Row],[ref]],MAX(Table3[Slots])),QUOTIENT(Table5[[#This Row],[ref]],MAX(Table3[Slots]))+1)</f>
        <v>5</v>
      </c>
      <c r="AE109">
        <f>IF(MOD($AC109,MAX(Table3[Slots]))&lt;&gt;0,MOD($AC109,MAX(Table3[Slots])),MAX(Table3[Slots]))</f>
        <v>11</v>
      </c>
      <c r="AF109" s="11">
        <f ca="1">IF(INDEX(gen_topics,Table5[[#This Row],[row]],Table5[[#This Row],[column]])="",0,1)</f>
        <v>1</v>
      </c>
    </row>
    <row r="110" spans="7:32" x14ac:dyDescent="0.2">
      <c r="AA110">
        <f ca="1">RAND()</f>
        <v>0.8931358893996425</v>
      </c>
      <c r="AB110">
        <f>ROW()-2</f>
        <v>108</v>
      </c>
      <c r="AC110">
        <v>108</v>
      </c>
      <c r="AD110">
        <f>IF(MOD(Table5[[#This Row],[ref]],MAX(Table3[Slots]))=0,QUOTIENT(Table5[[#This Row],[ref]],MAX(Table3[Slots])),QUOTIENT(Table5[[#This Row],[ref]],MAX(Table3[Slots]))+1)</f>
        <v>5</v>
      </c>
      <c r="AE110">
        <f>IF(MOD($AC110,MAX(Table3[Slots]))&lt;&gt;0,MOD($AC110,MAX(Table3[Slots])),MAX(Table3[Slots]))</f>
        <v>12</v>
      </c>
      <c r="AF110" s="11">
        <f ca="1">IF(INDEX(gen_topics,Table5[[#This Row],[row]],Table5[[#This Row],[column]])="",0,1)</f>
        <v>1</v>
      </c>
    </row>
    <row r="111" spans="7:32" x14ac:dyDescent="0.2">
      <c r="AA111">
        <f ca="1">RAND()</f>
        <v>8.6404712327688316E-2</v>
      </c>
      <c r="AB111">
        <f>ROW()-2</f>
        <v>109</v>
      </c>
      <c r="AC111">
        <v>109</v>
      </c>
      <c r="AD111">
        <f>IF(MOD(Table5[[#This Row],[ref]],MAX(Table3[Slots]))=0,QUOTIENT(Table5[[#This Row],[ref]],MAX(Table3[Slots])),QUOTIENT(Table5[[#This Row],[ref]],MAX(Table3[Slots]))+1)</f>
        <v>5</v>
      </c>
      <c r="AE111">
        <f>IF(MOD($AC111,MAX(Table3[Slots]))&lt;&gt;0,MOD($AC111,MAX(Table3[Slots])),MAX(Table3[Slots]))</f>
        <v>13</v>
      </c>
      <c r="AF111" s="11">
        <f ca="1">IF(INDEX(gen_topics,Table5[[#This Row],[row]],Table5[[#This Row],[column]])="",0,1)</f>
        <v>1</v>
      </c>
    </row>
    <row r="112" spans="7:32" x14ac:dyDescent="0.2">
      <c r="AA112">
        <f ca="1">RAND()</f>
        <v>0.75640808800105064</v>
      </c>
      <c r="AB112">
        <f>ROW()-2</f>
        <v>110</v>
      </c>
      <c r="AC112">
        <v>110</v>
      </c>
      <c r="AD112">
        <f>IF(MOD(Table5[[#This Row],[ref]],MAX(Table3[Slots]))=0,QUOTIENT(Table5[[#This Row],[ref]],MAX(Table3[Slots])),QUOTIENT(Table5[[#This Row],[ref]],MAX(Table3[Slots]))+1)</f>
        <v>5</v>
      </c>
      <c r="AE112">
        <f>IF(MOD($AC112,MAX(Table3[Slots]))&lt;&gt;0,MOD($AC112,MAX(Table3[Slots])),MAX(Table3[Slots]))</f>
        <v>14</v>
      </c>
      <c r="AF112" s="11">
        <f ca="1">IF(INDEX(gen_topics,Table5[[#This Row],[row]],Table5[[#This Row],[column]])="",0,1)</f>
        <v>1</v>
      </c>
    </row>
    <row r="113" spans="27:32" x14ac:dyDescent="0.2">
      <c r="AA113">
        <f ca="1">RAND()</f>
        <v>1.6804825687393388E-2</v>
      </c>
      <c r="AB113">
        <f>ROW()-2</f>
        <v>111</v>
      </c>
      <c r="AC113">
        <v>111</v>
      </c>
      <c r="AD113">
        <f>IF(MOD(Table5[[#This Row],[ref]],MAX(Table3[Slots]))=0,QUOTIENT(Table5[[#This Row],[ref]],MAX(Table3[Slots])),QUOTIENT(Table5[[#This Row],[ref]],MAX(Table3[Slots]))+1)</f>
        <v>5</v>
      </c>
      <c r="AE113">
        <f>IF(MOD($AC113,MAX(Table3[Slots]))&lt;&gt;0,MOD($AC113,MAX(Table3[Slots])),MAX(Table3[Slots]))</f>
        <v>15</v>
      </c>
      <c r="AF113" s="11">
        <f ca="1">IF(INDEX(gen_topics,Table5[[#This Row],[row]],Table5[[#This Row],[column]])="",0,1)</f>
        <v>1</v>
      </c>
    </row>
    <row r="114" spans="27:32" x14ac:dyDescent="0.2">
      <c r="AA114">
        <f ca="1">RAND()</f>
        <v>0.57832286658988963</v>
      </c>
      <c r="AB114">
        <f>ROW()-2</f>
        <v>112</v>
      </c>
      <c r="AC114">
        <v>112</v>
      </c>
      <c r="AD114">
        <f>IF(MOD(Table5[[#This Row],[ref]],MAX(Table3[Slots]))=0,QUOTIENT(Table5[[#This Row],[ref]],MAX(Table3[Slots])),QUOTIENT(Table5[[#This Row],[ref]],MAX(Table3[Slots]))+1)</f>
        <v>5</v>
      </c>
      <c r="AE114">
        <f>IF(MOD($AC114,MAX(Table3[Slots]))&lt;&gt;0,MOD($AC114,MAX(Table3[Slots])),MAX(Table3[Slots]))</f>
        <v>16</v>
      </c>
      <c r="AF114" s="11">
        <f ca="1">IF(INDEX(gen_topics,Table5[[#This Row],[row]],Table5[[#This Row],[column]])="",0,1)</f>
        <v>1</v>
      </c>
    </row>
    <row r="115" spans="27:32" x14ac:dyDescent="0.2">
      <c r="AA115">
        <f ca="1">RAND()</f>
        <v>0.61955976476984675</v>
      </c>
      <c r="AB115">
        <f>ROW()-2</f>
        <v>113</v>
      </c>
      <c r="AC115">
        <v>113</v>
      </c>
      <c r="AD115">
        <f>IF(MOD(Table5[[#This Row],[ref]],MAX(Table3[Slots]))=0,QUOTIENT(Table5[[#This Row],[ref]],MAX(Table3[Slots])),QUOTIENT(Table5[[#This Row],[ref]],MAX(Table3[Slots]))+1)</f>
        <v>5</v>
      </c>
      <c r="AE115">
        <f>IF(MOD($AC115,MAX(Table3[Slots]))&lt;&gt;0,MOD($AC115,MAX(Table3[Slots])),MAX(Table3[Slots]))</f>
        <v>17</v>
      </c>
      <c r="AF115" s="11">
        <f ca="1">IF(INDEX(gen_topics,Table5[[#This Row],[row]],Table5[[#This Row],[column]])="",0,1)</f>
        <v>1</v>
      </c>
    </row>
    <row r="116" spans="27:32" x14ac:dyDescent="0.2">
      <c r="AA116">
        <f ca="1">RAND()</f>
        <v>0.63202588730043352</v>
      </c>
      <c r="AB116">
        <f>ROW()-2</f>
        <v>114</v>
      </c>
      <c r="AC116">
        <v>114</v>
      </c>
      <c r="AD116">
        <f>IF(MOD(Table5[[#This Row],[ref]],MAX(Table3[Slots]))=0,QUOTIENT(Table5[[#This Row],[ref]],MAX(Table3[Slots])),QUOTIENT(Table5[[#This Row],[ref]],MAX(Table3[Slots]))+1)</f>
        <v>5</v>
      </c>
      <c r="AE116">
        <f>IF(MOD($AC116,MAX(Table3[Slots]))&lt;&gt;0,MOD($AC116,MAX(Table3[Slots])),MAX(Table3[Slots]))</f>
        <v>18</v>
      </c>
      <c r="AF116" s="11">
        <f ca="1">IF(INDEX(gen_topics,Table5[[#This Row],[row]],Table5[[#This Row],[column]])="",0,1)</f>
        <v>1</v>
      </c>
    </row>
    <row r="117" spans="27:32" x14ac:dyDescent="0.2">
      <c r="AA117">
        <f ca="1">RAND()</f>
        <v>6.2464366763802959E-2</v>
      </c>
      <c r="AB117">
        <f>ROW()-2</f>
        <v>115</v>
      </c>
      <c r="AC117">
        <v>115</v>
      </c>
      <c r="AD117">
        <f>IF(MOD(Table5[[#This Row],[ref]],MAX(Table3[Slots]))=0,QUOTIENT(Table5[[#This Row],[ref]],MAX(Table3[Slots])),QUOTIENT(Table5[[#This Row],[ref]],MAX(Table3[Slots]))+1)</f>
        <v>5</v>
      </c>
      <c r="AE117">
        <f>IF(MOD($AC117,MAX(Table3[Slots]))&lt;&gt;0,MOD($AC117,MAX(Table3[Slots])),MAX(Table3[Slots]))</f>
        <v>19</v>
      </c>
      <c r="AF117" s="11">
        <f ca="1">IF(INDEX(gen_topics,Table5[[#This Row],[row]],Table5[[#This Row],[column]])="",0,1)</f>
        <v>1</v>
      </c>
    </row>
    <row r="118" spans="27:32" x14ac:dyDescent="0.2">
      <c r="AA118">
        <f ca="1">RAND()</f>
        <v>0.47956734333089224</v>
      </c>
      <c r="AB118">
        <f>ROW()-2</f>
        <v>116</v>
      </c>
      <c r="AC118">
        <v>116</v>
      </c>
      <c r="AD118">
        <f>IF(MOD(Table5[[#This Row],[ref]],MAX(Table3[Slots]))=0,QUOTIENT(Table5[[#This Row],[ref]],MAX(Table3[Slots])),QUOTIENT(Table5[[#This Row],[ref]],MAX(Table3[Slots]))+1)</f>
        <v>5</v>
      </c>
      <c r="AE118">
        <f>IF(MOD($AC118,MAX(Table3[Slots]))&lt;&gt;0,MOD($AC118,MAX(Table3[Slots])),MAX(Table3[Slots]))</f>
        <v>20</v>
      </c>
      <c r="AF118" s="11">
        <f ca="1">IF(INDEX(gen_topics,Table5[[#This Row],[row]],Table5[[#This Row],[column]])="",0,1)</f>
        <v>1</v>
      </c>
    </row>
    <row r="119" spans="27:32" x14ac:dyDescent="0.2">
      <c r="AA119">
        <f ca="1">RAND()</f>
        <v>0.93688858748647885</v>
      </c>
      <c r="AB119">
        <f>ROW()-2</f>
        <v>117</v>
      </c>
      <c r="AC119">
        <v>117</v>
      </c>
      <c r="AD119">
        <f>IF(MOD(Table5[[#This Row],[ref]],MAX(Table3[Slots]))=0,QUOTIENT(Table5[[#This Row],[ref]],MAX(Table3[Slots])),QUOTIENT(Table5[[#This Row],[ref]],MAX(Table3[Slots]))+1)</f>
        <v>5</v>
      </c>
      <c r="AE119">
        <f>IF(MOD($AC119,MAX(Table3[Slots]))&lt;&gt;0,MOD($AC119,MAX(Table3[Slots])),MAX(Table3[Slots]))</f>
        <v>21</v>
      </c>
      <c r="AF119" s="11">
        <f ca="1">IF(INDEX(gen_topics,Table5[[#This Row],[row]],Table5[[#This Row],[column]])="",0,1)</f>
        <v>1</v>
      </c>
    </row>
    <row r="120" spans="27:32" x14ac:dyDescent="0.2">
      <c r="AA120">
        <f ca="1">RAND()</f>
        <v>0.70211171203623368</v>
      </c>
      <c r="AB120">
        <f>ROW()-2</f>
        <v>118</v>
      </c>
      <c r="AC120">
        <v>118</v>
      </c>
      <c r="AD120">
        <f>IF(MOD(Table5[[#This Row],[ref]],MAX(Table3[Slots]))=0,QUOTIENT(Table5[[#This Row],[ref]],MAX(Table3[Slots])),QUOTIENT(Table5[[#This Row],[ref]],MAX(Table3[Slots]))+1)</f>
        <v>5</v>
      </c>
      <c r="AE120">
        <f>IF(MOD($AC120,MAX(Table3[Slots]))&lt;&gt;0,MOD($AC120,MAX(Table3[Slots])),MAX(Table3[Slots]))</f>
        <v>22</v>
      </c>
      <c r="AF120" s="11">
        <f ca="1">IF(INDEX(gen_topics,Table5[[#This Row],[row]],Table5[[#This Row],[column]])="",0,1)</f>
        <v>1</v>
      </c>
    </row>
    <row r="121" spans="27:32" x14ac:dyDescent="0.2">
      <c r="AA121">
        <f ca="1">RAND()</f>
        <v>0.52425265370398166</v>
      </c>
      <c r="AB121">
        <f>ROW()-2</f>
        <v>119</v>
      </c>
      <c r="AC121">
        <v>119</v>
      </c>
      <c r="AD121">
        <f>IF(MOD(Table5[[#This Row],[ref]],MAX(Table3[Slots]))=0,QUOTIENT(Table5[[#This Row],[ref]],MAX(Table3[Slots])),QUOTIENT(Table5[[#This Row],[ref]],MAX(Table3[Slots]))+1)</f>
        <v>5</v>
      </c>
      <c r="AE121">
        <f>IF(MOD($AC121,MAX(Table3[Slots]))&lt;&gt;0,MOD($AC121,MAX(Table3[Slots])),MAX(Table3[Slots]))</f>
        <v>23</v>
      </c>
      <c r="AF121" s="11">
        <f ca="1">IF(INDEX(gen_topics,Table5[[#This Row],[row]],Table5[[#This Row],[column]])="",0,1)</f>
        <v>1</v>
      </c>
    </row>
    <row r="122" spans="27:32" x14ac:dyDescent="0.2">
      <c r="AA122">
        <f ca="1">RAND()</f>
        <v>0.54899180609280052</v>
      </c>
      <c r="AB122">
        <f>ROW()-2</f>
        <v>120</v>
      </c>
      <c r="AC122">
        <v>120</v>
      </c>
      <c r="AD122">
        <f>IF(MOD(Table5[[#This Row],[ref]],MAX(Table3[Slots]))=0,QUOTIENT(Table5[[#This Row],[ref]],MAX(Table3[Slots])),QUOTIENT(Table5[[#This Row],[ref]],MAX(Table3[Slots]))+1)</f>
        <v>5</v>
      </c>
      <c r="AE122">
        <f>IF(MOD($AC122,MAX(Table3[Slots]))&lt;&gt;0,MOD($AC122,MAX(Table3[Slots])),MAX(Table3[Slots]))</f>
        <v>24</v>
      </c>
      <c r="AF122" s="11">
        <f ca="1">IF(INDEX(gen_topics,Table5[[#This Row],[row]],Table5[[#This Row],[column]])="",0,1)</f>
        <v>1</v>
      </c>
    </row>
    <row r="123" spans="27:32" x14ac:dyDescent="0.2">
      <c r="AA123">
        <f ca="1">RAND()</f>
        <v>0.62172227756033871</v>
      </c>
      <c r="AB123">
        <f>ROW()-2</f>
        <v>121</v>
      </c>
      <c r="AC123">
        <v>121</v>
      </c>
      <c r="AD123">
        <f>IF(MOD(Table5[[#This Row],[ref]],MAX(Table3[Slots]))=0,QUOTIENT(Table5[[#This Row],[ref]],MAX(Table3[Slots])),QUOTIENT(Table5[[#This Row],[ref]],MAX(Table3[Slots]))+1)</f>
        <v>6</v>
      </c>
      <c r="AE123">
        <f>IF(MOD($AC123,MAX(Table3[Slots]))&lt;&gt;0,MOD($AC123,MAX(Table3[Slots])),MAX(Table3[Slots]))</f>
        <v>1</v>
      </c>
      <c r="AF123" s="11">
        <f ca="1">IF(INDEX(gen_topics,Table5[[#This Row],[row]],Table5[[#This Row],[column]])="",0,1)</f>
        <v>1</v>
      </c>
    </row>
    <row r="124" spans="27:32" x14ac:dyDescent="0.2">
      <c r="AA124">
        <f ca="1">RAND()</f>
        <v>0.3829431698332324</v>
      </c>
      <c r="AB124">
        <f>ROW()-2</f>
        <v>122</v>
      </c>
      <c r="AC124">
        <v>122</v>
      </c>
      <c r="AD124">
        <f>IF(MOD(Table5[[#This Row],[ref]],MAX(Table3[Slots]))=0,QUOTIENT(Table5[[#This Row],[ref]],MAX(Table3[Slots])),QUOTIENT(Table5[[#This Row],[ref]],MAX(Table3[Slots]))+1)</f>
        <v>6</v>
      </c>
      <c r="AE124">
        <f>IF(MOD($AC124,MAX(Table3[Slots]))&lt;&gt;0,MOD($AC124,MAX(Table3[Slots])),MAX(Table3[Slots]))</f>
        <v>2</v>
      </c>
      <c r="AF124" s="11">
        <f ca="1">IF(INDEX(gen_topics,Table5[[#This Row],[row]],Table5[[#This Row],[column]])="",0,1)</f>
        <v>1</v>
      </c>
    </row>
    <row r="125" spans="27:32" x14ac:dyDescent="0.2">
      <c r="AA125">
        <f ca="1">RAND()</f>
        <v>0.28062552812962871</v>
      </c>
      <c r="AB125">
        <f>ROW()-2</f>
        <v>123</v>
      </c>
      <c r="AC125">
        <v>123</v>
      </c>
      <c r="AD125">
        <f>IF(MOD(Table5[[#This Row],[ref]],MAX(Table3[Slots]))=0,QUOTIENT(Table5[[#This Row],[ref]],MAX(Table3[Slots])),QUOTIENT(Table5[[#This Row],[ref]],MAX(Table3[Slots]))+1)</f>
        <v>6</v>
      </c>
      <c r="AE125">
        <f>IF(MOD($AC125,MAX(Table3[Slots]))&lt;&gt;0,MOD($AC125,MAX(Table3[Slots])),MAX(Table3[Slots]))</f>
        <v>3</v>
      </c>
      <c r="AF125" s="11">
        <f ca="1">IF(INDEX(gen_topics,Table5[[#This Row],[row]],Table5[[#This Row],[column]])="",0,1)</f>
        <v>1</v>
      </c>
    </row>
    <row r="126" spans="27:32" x14ac:dyDescent="0.2">
      <c r="AA126">
        <f ca="1">RAND()</f>
        <v>0.85778443982642927</v>
      </c>
      <c r="AB126">
        <f>ROW()-2</f>
        <v>124</v>
      </c>
      <c r="AC126">
        <v>124</v>
      </c>
      <c r="AD126">
        <f>IF(MOD(Table5[[#This Row],[ref]],MAX(Table3[Slots]))=0,QUOTIENT(Table5[[#This Row],[ref]],MAX(Table3[Slots])),QUOTIENT(Table5[[#This Row],[ref]],MAX(Table3[Slots]))+1)</f>
        <v>6</v>
      </c>
      <c r="AE126">
        <f>IF(MOD($AC126,MAX(Table3[Slots]))&lt;&gt;0,MOD($AC126,MAX(Table3[Slots])),MAX(Table3[Slots]))</f>
        <v>4</v>
      </c>
      <c r="AF126" s="11">
        <f ca="1">IF(INDEX(gen_topics,Table5[[#This Row],[row]],Table5[[#This Row],[column]])="",0,1)</f>
        <v>1</v>
      </c>
    </row>
    <row r="127" spans="27:32" x14ac:dyDescent="0.2">
      <c r="AA127">
        <f ca="1">RAND()</f>
        <v>3.5349039626166201E-2</v>
      </c>
      <c r="AB127">
        <f>ROW()-2</f>
        <v>125</v>
      </c>
      <c r="AC127">
        <v>125</v>
      </c>
      <c r="AD127">
        <f>IF(MOD(Table5[[#This Row],[ref]],MAX(Table3[Slots]))=0,QUOTIENT(Table5[[#This Row],[ref]],MAX(Table3[Slots])),QUOTIENT(Table5[[#This Row],[ref]],MAX(Table3[Slots]))+1)</f>
        <v>6</v>
      </c>
      <c r="AE127">
        <f>IF(MOD($AC127,MAX(Table3[Slots]))&lt;&gt;0,MOD($AC127,MAX(Table3[Slots])),MAX(Table3[Slots]))</f>
        <v>5</v>
      </c>
      <c r="AF127" s="11">
        <f ca="1">IF(INDEX(gen_topics,Table5[[#This Row],[row]],Table5[[#This Row],[column]])="",0,1)</f>
        <v>1</v>
      </c>
    </row>
    <row r="128" spans="27:32" x14ac:dyDescent="0.2">
      <c r="AA128">
        <f ca="1">RAND()</f>
        <v>0.23578664237626035</v>
      </c>
      <c r="AB128">
        <f>ROW()-2</f>
        <v>126</v>
      </c>
      <c r="AC128">
        <v>126</v>
      </c>
      <c r="AD128">
        <f>IF(MOD(Table5[[#This Row],[ref]],MAX(Table3[Slots]))=0,QUOTIENT(Table5[[#This Row],[ref]],MAX(Table3[Slots])),QUOTIENT(Table5[[#This Row],[ref]],MAX(Table3[Slots]))+1)</f>
        <v>6</v>
      </c>
      <c r="AE128">
        <f>IF(MOD($AC128,MAX(Table3[Slots]))&lt;&gt;0,MOD($AC128,MAX(Table3[Slots])),MAX(Table3[Slots]))</f>
        <v>6</v>
      </c>
      <c r="AF128" s="11">
        <f ca="1">IF(INDEX(gen_topics,Table5[[#This Row],[row]],Table5[[#This Row],[column]])="",0,1)</f>
        <v>1</v>
      </c>
    </row>
    <row r="129" spans="27:32" x14ac:dyDescent="0.2">
      <c r="AA129">
        <f ca="1">RAND()</f>
        <v>0.78147050833016829</v>
      </c>
      <c r="AB129">
        <f>ROW()-2</f>
        <v>127</v>
      </c>
      <c r="AC129">
        <v>127</v>
      </c>
      <c r="AD129">
        <f>IF(MOD(Table5[[#This Row],[ref]],MAX(Table3[Slots]))=0,QUOTIENT(Table5[[#This Row],[ref]],MAX(Table3[Slots])),QUOTIENT(Table5[[#This Row],[ref]],MAX(Table3[Slots]))+1)</f>
        <v>6</v>
      </c>
      <c r="AE129">
        <f>IF(MOD($AC129,MAX(Table3[Slots]))&lt;&gt;0,MOD($AC129,MAX(Table3[Slots])),MAX(Table3[Slots]))</f>
        <v>7</v>
      </c>
      <c r="AF129" s="11">
        <f ca="1">IF(INDEX(gen_topics,Table5[[#This Row],[row]],Table5[[#This Row],[column]])="",0,1)</f>
        <v>1</v>
      </c>
    </row>
    <row r="130" spans="27:32" x14ac:dyDescent="0.2">
      <c r="AA130">
        <f ca="1">RAND()</f>
        <v>0.97909531213974299</v>
      </c>
      <c r="AB130">
        <f>ROW()-2</f>
        <v>128</v>
      </c>
      <c r="AC130">
        <v>128</v>
      </c>
      <c r="AD130">
        <f>IF(MOD(Table5[[#This Row],[ref]],MAX(Table3[Slots]))=0,QUOTIENT(Table5[[#This Row],[ref]],MAX(Table3[Slots])),QUOTIENT(Table5[[#This Row],[ref]],MAX(Table3[Slots]))+1)</f>
        <v>6</v>
      </c>
      <c r="AE130">
        <f>IF(MOD($AC130,MAX(Table3[Slots]))&lt;&gt;0,MOD($AC130,MAX(Table3[Slots])),MAX(Table3[Slots]))</f>
        <v>8</v>
      </c>
      <c r="AF130" s="11">
        <f ca="1">IF(INDEX(gen_topics,Table5[[#This Row],[row]],Table5[[#This Row],[column]])="",0,1)</f>
        <v>1</v>
      </c>
    </row>
    <row r="131" spans="27:32" x14ac:dyDescent="0.2">
      <c r="AA131">
        <f ca="1">RAND()</f>
        <v>0.72338238836388558</v>
      </c>
      <c r="AB131">
        <f>ROW()-2</f>
        <v>129</v>
      </c>
      <c r="AC131">
        <v>129</v>
      </c>
      <c r="AD131">
        <f>IF(MOD(Table5[[#This Row],[ref]],MAX(Table3[Slots]))=0,QUOTIENT(Table5[[#This Row],[ref]],MAX(Table3[Slots])),QUOTIENT(Table5[[#This Row],[ref]],MAX(Table3[Slots]))+1)</f>
        <v>6</v>
      </c>
      <c r="AE131">
        <f>IF(MOD($AC131,MAX(Table3[Slots]))&lt;&gt;0,MOD($AC131,MAX(Table3[Slots])),MAX(Table3[Slots]))</f>
        <v>9</v>
      </c>
      <c r="AF131" s="11">
        <f ca="1">IF(INDEX(gen_topics,Table5[[#This Row],[row]],Table5[[#This Row],[column]])="",0,1)</f>
        <v>1</v>
      </c>
    </row>
    <row r="132" spans="27:32" x14ac:dyDescent="0.2">
      <c r="AA132">
        <f ca="1">RAND()</f>
        <v>0.94117184720036307</v>
      </c>
      <c r="AB132">
        <f>ROW()-2</f>
        <v>130</v>
      </c>
      <c r="AC132">
        <v>130</v>
      </c>
      <c r="AD132">
        <f>IF(MOD(Table5[[#This Row],[ref]],MAX(Table3[Slots]))=0,QUOTIENT(Table5[[#This Row],[ref]],MAX(Table3[Slots])),QUOTIENT(Table5[[#This Row],[ref]],MAX(Table3[Slots]))+1)</f>
        <v>6</v>
      </c>
      <c r="AE132">
        <f>IF(MOD($AC132,MAX(Table3[Slots]))&lt;&gt;0,MOD($AC132,MAX(Table3[Slots])),MAX(Table3[Slots]))</f>
        <v>10</v>
      </c>
      <c r="AF132" s="11">
        <f ca="1">IF(INDEX(gen_topics,Table5[[#This Row],[row]],Table5[[#This Row],[column]])="",0,1)</f>
        <v>1</v>
      </c>
    </row>
    <row r="133" spans="27:32" x14ac:dyDescent="0.2">
      <c r="AA133">
        <f ca="1">RAND()</f>
        <v>0.76346882392046234</v>
      </c>
      <c r="AB133">
        <f>ROW()-2</f>
        <v>131</v>
      </c>
      <c r="AC133">
        <v>131</v>
      </c>
      <c r="AD133">
        <f>IF(MOD(Table5[[#This Row],[ref]],MAX(Table3[Slots]))=0,QUOTIENT(Table5[[#This Row],[ref]],MAX(Table3[Slots])),QUOTIENT(Table5[[#This Row],[ref]],MAX(Table3[Slots]))+1)</f>
        <v>6</v>
      </c>
      <c r="AE133">
        <f>IF(MOD($AC133,MAX(Table3[Slots]))&lt;&gt;0,MOD($AC133,MAX(Table3[Slots])),MAX(Table3[Slots]))</f>
        <v>11</v>
      </c>
      <c r="AF133" s="11">
        <f ca="1">IF(INDEX(gen_topics,Table5[[#This Row],[row]],Table5[[#This Row],[column]])="",0,1)</f>
        <v>1</v>
      </c>
    </row>
    <row r="134" spans="27:32" x14ac:dyDescent="0.2">
      <c r="AA134">
        <f ca="1">RAND()</f>
        <v>0.32269397211207373</v>
      </c>
      <c r="AB134">
        <f>ROW()-2</f>
        <v>132</v>
      </c>
      <c r="AC134">
        <v>132</v>
      </c>
      <c r="AD134">
        <f>IF(MOD(Table5[[#This Row],[ref]],MAX(Table3[Slots]))=0,QUOTIENT(Table5[[#This Row],[ref]],MAX(Table3[Slots])),QUOTIENT(Table5[[#This Row],[ref]],MAX(Table3[Slots]))+1)</f>
        <v>6</v>
      </c>
      <c r="AE134">
        <f>IF(MOD($AC134,MAX(Table3[Slots]))&lt;&gt;0,MOD($AC134,MAX(Table3[Slots])),MAX(Table3[Slots]))</f>
        <v>12</v>
      </c>
      <c r="AF134" s="11">
        <f ca="1">IF(INDEX(gen_topics,Table5[[#This Row],[row]],Table5[[#This Row],[column]])="",0,1)</f>
        <v>1</v>
      </c>
    </row>
    <row r="135" spans="27:32" x14ac:dyDescent="0.2">
      <c r="AA135">
        <f ca="1">RAND()</f>
        <v>0.89785171682315523</v>
      </c>
      <c r="AB135">
        <f>ROW()-2</f>
        <v>133</v>
      </c>
      <c r="AC135">
        <v>133</v>
      </c>
      <c r="AD135">
        <f>IF(MOD(Table5[[#This Row],[ref]],MAX(Table3[Slots]))=0,QUOTIENT(Table5[[#This Row],[ref]],MAX(Table3[Slots])),QUOTIENT(Table5[[#This Row],[ref]],MAX(Table3[Slots]))+1)</f>
        <v>6</v>
      </c>
      <c r="AE135">
        <f>IF(MOD($AC135,MAX(Table3[Slots]))&lt;&gt;0,MOD($AC135,MAX(Table3[Slots])),MAX(Table3[Slots]))</f>
        <v>13</v>
      </c>
      <c r="AF135" s="11">
        <f ca="1">IF(INDEX(gen_topics,Table5[[#This Row],[row]],Table5[[#This Row],[column]])="",0,1)</f>
        <v>1</v>
      </c>
    </row>
    <row r="136" spans="27:32" x14ac:dyDescent="0.2">
      <c r="AA136">
        <f ca="1">RAND()</f>
        <v>1.1639020654388155E-3</v>
      </c>
      <c r="AB136">
        <f>ROW()-2</f>
        <v>134</v>
      </c>
      <c r="AC136">
        <v>134</v>
      </c>
      <c r="AD136">
        <f>IF(MOD(Table5[[#This Row],[ref]],MAX(Table3[Slots]))=0,QUOTIENT(Table5[[#This Row],[ref]],MAX(Table3[Slots])),QUOTIENT(Table5[[#This Row],[ref]],MAX(Table3[Slots]))+1)</f>
        <v>6</v>
      </c>
      <c r="AE136">
        <f>IF(MOD($AC136,MAX(Table3[Slots]))&lt;&gt;0,MOD($AC136,MAX(Table3[Slots])),MAX(Table3[Slots]))</f>
        <v>14</v>
      </c>
      <c r="AF136" s="11">
        <f ca="1">IF(INDEX(gen_topics,Table5[[#This Row],[row]],Table5[[#This Row],[column]])="",0,1)</f>
        <v>1</v>
      </c>
    </row>
    <row r="137" spans="27:32" x14ac:dyDescent="0.2">
      <c r="AA137">
        <f ca="1">RAND()</f>
        <v>0.51360611057425098</v>
      </c>
      <c r="AB137">
        <f>ROW()-2</f>
        <v>135</v>
      </c>
      <c r="AC137">
        <v>135</v>
      </c>
      <c r="AD137">
        <f>IF(MOD(Table5[[#This Row],[ref]],MAX(Table3[Slots]))=0,QUOTIENT(Table5[[#This Row],[ref]],MAX(Table3[Slots])),QUOTIENT(Table5[[#This Row],[ref]],MAX(Table3[Slots]))+1)</f>
        <v>6</v>
      </c>
      <c r="AE137">
        <f>IF(MOD($AC137,MAX(Table3[Slots]))&lt;&gt;0,MOD($AC137,MAX(Table3[Slots])),MAX(Table3[Slots]))</f>
        <v>15</v>
      </c>
      <c r="AF137" s="11">
        <f ca="1">IF(INDEX(gen_topics,Table5[[#This Row],[row]],Table5[[#This Row],[column]])="",0,1)</f>
        <v>1</v>
      </c>
    </row>
    <row r="138" spans="27:32" x14ac:dyDescent="0.2">
      <c r="AA138">
        <f ca="1">RAND()</f>
        <v>0.21071403764759011</v>
      </c>
      <c r="AB138">
        <f>ROW()-2</f>
        <v>136</v>
      </c>
      <c r="AC138">
        <v>136</v>
      </c>
      <c r="AD138">
        <f>IF(MOD(Table5[[#This Row],[ref]],MAX(Table3[Slots]))=0,QUOTIENT(Table5[[#This Row],[ref]],MAX(Table3[Slots])),QUOTIENT(Table5[[#This Row],[ref]],MAX(Table3[Slots]))+1)</f>
        <v>6</v>
      </c>
      <c r="AE138">
        <f>IF(MOD($AC138,MAX(Table3[Slots]))&lt;&gt;0,MOD($AC138,MAX(Table3[Slots])),MAX(Table3[Slots]))</f>
        <v>16</v>
      </c>
      <c r="AF138" s="11">
        <f ca="1">IF(INDEX(gen_topics,Table5[[#This Row],[row]],Table5[[#This Row],[column]])="",0,1)</f>
        <v>1</v>
      </c>
    </row>
    <row r="139" spans="27:32" x14ac:dyDescent="0.2">
      <c r="AA139">
        <f ca="1">RAND()</f>
        <v>0.56754989748276197</v>
      </c>
      <c r="AB139">
        <f>ROW()-2</f>
        <v>137</v>
      </c>
      <c r="AC139">
        <v>137</v>
      </c>
      <c r="AD139">
        <f>IF(MOD(Table5[[#This Row],[ref]],MAX(Table3[Slots]))=0,QUOTIENT(Table5[[#This Row],[ref]],MAX(Table3[Slots])),QUOTIENT(Table5[[#This Row],[ref]],MAX(Table3[Slots]))+1)</f>
        <v>6</v>
      </c>
      <c r="AE139">
        <f>IF(MOD($AC139,MAX(Table3[Slots]))&lt;&gt;0,MOD($AC139,MAX(Table3[Slots])),MAX(Table3[Slots]))</f>
        <v>17</v>
      </c>
      <c r="AF139" s="11">
        <f ca="1">IF(INDEX(gen_topics,Table5[[#This Row],[row]],Table5[[#This Row],[column]])="",0,1)</f>
        <v>1</v>
      </c>
    </row>
    <row r="140" spans="27:32" x14ac:dyDescent="0.2">
      <c r="AA140">
        <f ca="1">RAND()</f>
        <v>0.41003560787704685</v>
      </c>
      <c r="AB140">
        <f>ROW()-2</f>
        <v>138</v>
      </c>
      <c r="AC140">
        <v>138</v>
      </c>
      <c r="AD140">
        <f>IF(MOD(Table5[[#This Row],[ref]],MAX(Table3[Slots]))=0,QUOTIENT(Table5[[#This Row],[ref]],MAX(Table3[Slots])),QUOTIENT(Table5[[#This Row],[ref]],MAX(Table3[Slots]))+1)</f>
        <v>6</v>
      </c>
      <c r="AE140">
        <f>IF(MOD($AC140,MAX(Table3[Slots]))&lt;&gt;0,MOD($AC140,MAX(Table3[Slots])),MAX(Table3[Slots]))</f>
        <v>18</v>
      </c>
      <c r="AF140" s="11">
        <f ca="1">IF(INDEX(gen_topics,Table5[[#This Row],[row]],Table5[[#This Row],[column]])="",0,1)</f>
        <v>1</v>
      </c>
    </row>
    <row r="141" spans="27:32" x14ac:dyDescent="0.2">
      <c r="AA141">
        <f ca="1">RAND()</f>
        <v>0.2726427976502761</v>
      </c>
      <c r="AB141">
        <f>ROW()-2</f>
        <v>139</v>
      </c>
      <c r="AC141">
        <v>139</v>
      </c>
      <c r="AD141">
        <f>IF(MOD(Table5[[#This Row],[ref]],MAX(Table3[Slots]))=0,QUOTIENT(Table5[[#This Row],[ref]],MAX(Table3[Slots])),QUOTIENT(Table5[[#This Row],[ref]],MAX(Table3[Slots]))+1)</f>
        <v>6</v>
      </c>
      <c r="AE141">
        <f>IF(MOD($AC141,MAX(Table3[Slots]))&lt;&gt;0,MOD($AC141,MAX(Table3[Slots])),MAX(Table3[Slots]))</f>
        <v>19</v>
      </c>
      <c r="AF141" s="11">
        <f ca="1">IF(INDEX(gen_topics,Table5[[#This Row],[row]],Table5[[#This Row],[column]])="",0,1)</f>
        <v>1</v>
      </c>
    </row>
    <row r="142" spans="27:32" x14ac:dyDescent="0.2">
      <c r="AA142">
        <f ca="1">RAND()</f>
        <v>6.4353719594009928E-2</v>
      </c>
      <c r="AB142">
        <f>ROW()-2</f>
        <v>140</v>
      </c>
      <c r="AC142">
        <v>140</v>
      </c>
      <c r="AD142">
        <f>IF(MOD(Table5[[#This Row],[ref]],MAX(Table3[Slots]))=0,QUOTIENT(Table5[[#This Row],[ref]],MAX(Table3[Slots])),QUOTIENT(Table5[[#This Row],[ref]],MAX(Table3[Slots]))+1)</f>
        <v>6</v>
      </c>
      <c r="AE142">
        <f>IF(MOD($AC142,MAX(Table3[Slots]))&lt;&gt;0,MOD($AC142,MAX(Table3[Slots])),MAX(Table3[Slots]))</f>
        <v>20</v>
      </c>
      <c r="AF142" s="11">
        <f ca="1">IF(INDEX(gen_topics,Table5[[#This Row],[row]],Table5[[#This Row],[column]])="",0,1)</f>
        <v>1</v>
      </c>
    </row>
    <row r="143" spans="27:32" x14ac:dyDescent="0.2">
      <c r="AA143">
        <f ca="1">RAND()</f>
        <v>0.27404337171577264</v>
      </c>
      <c r="AB143">
        <f>ROW()-2</f>
        <v>141</v>
      </c>
      <c r="AC143">
        <v>141</v>
      </c>
      <c r="AD143">
        <f>IF(MOD(Table5[[#This Row],[ref]],MAX(Table3[Slots]))=0,QUOTIENT(Table5[[#This Row],[ref]],MAX(Table3[Slots])),QUOTIENT(Table5[[#This Row],[ref]],MAX(Table3[Slots]))+1)</f>
        <v>6</v>
      </c>
      <c r="AE143">
        <f>IF(MOD($AC143,MAX(Table3[Slots]))&lt;&gt;0,MOD($AC143,MAX(Table3[Slots])),MAX(Table3[Slots]))</f>
        <v>21</v>
      </c>
      <c r="AF143" s="11">
        <f ca="1">IF(INDEX(gen_topics,Table5[[#This Row],[row]],Table5[[#This Row],[column]])="",0,1)</f>
        <v>1</v>
      </c>
    </row>
    <row r="144" spans="27:32" x14ac:dyDescent="0.2">
      <c r="AA144">
        <f ca="1">RAND()</f>
        <v>0.2824842158776556</v>
      </c>
      <c r="AB144">
        <f>ROW()-2</f>
        <v>142</v>
      </c>
      <c r="AC144">
        <v>142</v>
      </c>
      <c r="AD144">
        <f>IF(MOD(Table5[[#This Row],[ref]],MAX(Table3[Slots]))=0,QUOTIENT(Table5[[#This Row],[ref]],MAX(Table3[Slots])),QUOTIENT(Table5[[#This Row],[ref]],MAX(Table3[Slots]))+1)</f>
        <v>6</v>
      </c>
      <c r="AE144">
        <f>IF(MOD($AC144,MAX(Table3[Slots]))&lt;&gt;0,MOD($AC144,MAX(Table3[Slots])),MAX(Table3[Slots]))</f>
        <v>22</v>
      </c>
      <c r="AF144" s="11">
        <f ca="1">IF(INDEX(gen_topics,Table5[[#This Row],[row]],Table5[[#This Row],[column]])="",0,1)</f>
        <v>1</v>
      </c>
    </row>
    <row r="145" spans="27:32" x14ac:dyDescent="0.2">
      <c r="AA145">
        <f ca="1">RAND()</f>
        <v>0.8161459839487506</v>
      </c>
      <c r="AB145">
        <f>ROW()-2</f>
        <v>143</v>
      </c>
      <c r="AC145">
        <v>143</v>
      </c>
      <c r="AD145">
        <f>IF(MOD(Table5[[#This Row],[ref]],MAX(Table3[Slots]))=0,QUOTIENT(Table5[[#This Row],[ref]],MAX(Table3[Slots])),QUOTIENT(Table5[[#This Row],[ref]],MAX(Table3[Slots]))+1)</f>
        <v>6</v>
      </c>
      <c r="AE145">
        <f>IF(MOD($AC145,MAX(Table3[Slots]))&lt;&gt;0,MOD($AC145,MAX(Table3[Slots])),MAX(Table3[Slots]))</f>
        <v>23</v>
      </c>
      <c r="AF145" s="11">
        <f ca="1">IF(INDEX(gen_topics,Table5[[#This Row],[row]],Table5[[#This Row],[column]])="",0,1)</f>
        <v>1</v>
      </c>
    </row>
    <row r="146" spans="27:32" x14ac:dyDescent="0.2">
      <c r="AA146">
        <f ca="1">RAND()</f>
        <v>0.94706041577708777</v>
      </c>
      <c r="AB146">
        <f>ROW()-2</f>
        <v>144</v>
      </c>
      <c r="AC146">
        <v>144</v>
      </c>
      <c r="AD146">
        <f>IF(MOD(Table5[[#This Row],[ref]],MAX(Table3[Slots]))=0,QUOTIENT(Table5[[#This Row],[ref]],MAX(Table3[Slots])),QUOTIENT(Table5[[#This Row],[ref]],MAX(Table3[Slots]))+1)</f>
        <v>6</v>
      </c>
      <c r="AE146">
        <f>IF(MOD($AC146,MAX(Table3[Slots]))&lt;&gt;0,MOD($AC146,MAX(Table3[Slots])),MAX(Table3[Slots]))</f>
        <v>24</v>
      </c>
      <c r="AF146" s="11">
        <f ca="1">IF(INDEX(gen_topics,Table5[[#This Row],[row]],Table5[[#This Row],[column]])="",0,1)</f>
        <v>1</v>
      </c>
    </row>
    <row r="147" spans="27:32" x14ac:dyDescent="0.2">
      <c r="AA147">
        <f ca="1">RAND()</f>
        <v>0.83158731287683396</v>
      </c>
      <c r="AB147">
        <f>ROW()-2</f>
        <v>145</v>
      </c>
      <c r="AC147">
        <v>145</v>
      </c>
      <c r="AD147">
        <f>IF(MOD(Table5[[#This Row],[ref]],MAX(Table3[Slots]))=0,QUOTIENT(Table5[[#This Row],[ref]],MAX(Table3[Slots])),QUOTIENT(Table5[[#This Row],[ref]],MAX(Table3[Slots]))+1)</f>
        <v>7</v>
      </c>
      <c r="AE147">
        <f>IF(MOD($AC147,MAX(Table3[Slots]))&lt;&gt;0,MOD($AC147,MAX(Table3[Slots])),MAX(Table3[Slots]))</f>
        <v>1</v>
      </c>
      <c r="AF147" s="11">
        <f ca="1">IF(INDEX(gen_topics,Table5[[#This Row],[row]],Table5[[#This Row],[column]])="",0,1)</f>
        <v>1</v>
      </c>
    </row>
    <row r="148" spans="27:32" x14ac:dyDescent="0.2">
      <c r="AA148">
        <f ca="1">RAND()</f>
        <v>0.57171559557612184</v>
      </c>
      <c r="AB148">
        <f>ROW()-2</f>
        <v>146</v>
      </c>
      <c r="AC148">
        <v>146</v>
      </c>
      <c r="AD148">
        <f>IF(MOD(Table5[[#This Row],[ref]],MAX(Table3[Slots]))=0,QUOTIENT(Table5[[#This Row],[ref]],MAX(Table3[Slots])),QUOTIENT(Table5[[#This Row],[ref]],MAX(Table3[Slots]))+1)</f>
        <v>7</v>
      </c>
      <c r="AE148">
        <f>IF(MOD($AC148,MAX(Table3[Slots]))&lt;&gt;0,MOD($AC148,MAX(Table3[Slots])),MAX(Table3[Slots]))</f>
        <v>2</v>
      </c>
      <c r="AF148" s="11">
        <f ca="1">IF(INDEX(gen_topics,Table5[[#This Row],[row]],Table5[[#This Row],[column]])="",0,1)</f>
        <v>1</v>
      </c>
    </row>
    <row r="149" spans="27:32" x14ac:dyDescent="0.2">
      <c r="AA149">
        <f ca="1">RAND()</f>
        <v>0.20101383282761631</v>
      </c>
      <c r="AB149">
        <f>ROW()-2</f>
        <v>147</v>
      </c>
      <c r="AC149">
        <v>147</v>
      </c>
      <c r="AD149">
        <f>IF(MOD(Table5[[#This Row],[ref]],MAX(Table3[Slots]))=0,QUOTIENT(Table5[[#This Row],[ref]],MAX(Table3[Slots])),QUOTIENT(Table5[[#This Row],[ref]],MAX(Table3[Slots]))+1)</f>
        <v>7</v>
      </c>
      <c r="AE149">
        <f>IF(MOD($AC149,MAX(Table3[Slots]))&lt;&gt;0,MOD($AC149,MAX(Table3[Slots])),MAX(Table3[Slots]))</f>
        <v>3</v>
      </c>
      <c r="AF149" s="11">
        <f ca="1">IF(INDEX(gen_topics,Table5[[#This Row],[row]],Table5[[#This Row],[column]])="",0,1)</f>
        <v>1</v>
      </c>
    </row>
    <row r="150" spans="27:32" x14ac:dyDescent="0.2">
      <c r="AA150">
        <f ca="1">RAND()</f>
        <v>0.25371642331681443</v>
      </c>
      <c r="AB150">
        <f>ROW()-2</f>
        <v>148</v>
      </c>
      <c r="AC150">
        <v>148</v>
      </c>
      <c r="AD150">
        <f>IF(MOD(Table5[[#This Row],[ref]],MAX(Table3[Slots]))=0,QUOTIENT(Table5[[#This Row],[ref]],MAX(Table3[Slots])),QUOTIENT(Table5[[#This Row],[ref]],MAX(Table3[Slots]))+1)</f>
        <v>7</v>
      </c>
      <c r="AE150">
        <f>IF(MOD($AC150,MAX(Table3[Slots]))&lt;&gt;0,MOD($AC150,MAX(Table3[Slots])),MAX(Table3[Slots]))</f>
        <v>4</v>
      </c>
      <c r="AF150" s="11">
        <f ca="1">IF(INDEX(gen_topics,Table5[[#This Row],[row]],Table5[[#This Row],[column]])="",0,1)</f>
        <v>1</v>
      </c>
    </row>
    <row r="151" spans="27:32" x14ac:dyDescent="0.2">
      <c r="AA151">
        <f ca="1">RAND()</f>
        <v>2.4204286387446539E-2</v>
      </c>
      <c r="AB151">
        <f>ROW()-2</f>
        <v>149</v>
      </c>
      <c r="AC151">
        <v>149</v>
      </c>
      <c r="AD151">
        <f>IF(MOD(Table5[[#This Row],[ref]],MAX(Table3[Slots]))=0,QUOTIENT(Table5[[#This Row],[ref]],MAX(Table3[Slots])),QUOTIENT(Table5[[#This Row],[ref]],MAX(Table3[Slots]))+1)</f>
        <v>7</v>
      </c>
      <c r="AE151">
        <f>IF(MOD($AC151,MAX(Table3[Slots]))&lt;&gt;0,MOD($AC151,MAX(Table3[Slots])),MAX(Table3[Slots]))</f>
        <v>5</v>
      </c>
      <c r="AF151" s="11">
        <f ca="1">IF(INDEX(gen_topics,Table5[[#This Row],[row]],Table5[[#This Row],[column]])="",0,1)</f>
        <v>1</v>
      </c>
    </row>
    <row r="152" spans="27:32" x14ac:dyDescent="0.2">
      <c r="AA152">
        <f ca="1">RAND()</f>
        <v>1.9515925406153212E-2</v>
      </c>
      <c r="AB152">
        <f>ROW()-2</f>
        <v>150</v>
      </c>
      <c r="AC152">
        <v>150</v>
      </c>
      <c r="AD152">
        <f>IF(MOD(Table5[[#This Row],[ref]],MAX(Table3[Slots]))=0,QUOTIENT(Table5[[#This Row],[ref]],MAX(Table3[Slots])),QUOTIENT(Table5[[#This Row],[ref]],MAX(Table3[Slots]))+1)</f>
        <v>7</v>
      </c>
      <c r="AE152">
        <f>IF(MOD($AC152,MAX(Table3[Slots]))&lt;&gt;0,MOD($AC152,MAX(Table3[Slots])),MAX(Table3[Slots]))</f>
        <v>6</v>
      </c>
      <c r="AF152" s="11">
        <f ca="1">IF(INDEX(gen_topics,Table5[[#This Row],[row]],Table5[[#This Row],[column]])="",0,1)</f>
        <v>1</v>
      </c>
    </row>
    <row r="153" spans="27:32" x14ac:dyDescent="0.2">
      <c r="AA153">
        <f ca="1">RAND()</f>
        <v>0.35502146613817265</v>
      </c>
      <c r="AB153">
        <f>ROW()-2</f>
        <v>151</v>
      </c>
      <c r="AC153">
        <v>151</v>
      </c>
      <c r="AD153">
        <f>IF(MOD(Table5[[#This Row],[ref]],MAX(Table3[Slots]))=0,QUOTIENT(Table5[[#This Row],[ref]],MAX(Table3[Slots])),QUOTIENT(Table5[[#This Row],[ref]],MAX(Table3[Slots]))+1)</f>
        <v>7</v>
      </c>
      <c r="AE153">
        <f>IF(MOD($AC153,MAX(Table3[Slots]))&lt;&gt;0,MOD($AC153,MAX(Table3[Slots])),MAX(Table3[Slots]))</f>
        <v>7</v>
      </c>
      <c r="AF153" s="11">
        <f ca="1">IF(INDEX(gen_topics,Table5[[#This Row],[row]],Table5[[#This Row],[column]])="",0,1)</f>
        <v>1</v>
      </c>
    </row>
    <row r="154" spans="27:32" x14ac:dyDescent="0.2">
      <c r="AA154">
        <f ca="1">RAND()</f>
        <v>0.20381620159962888</v>
      </c>
      <c r="AB154">
        <f>ROW()-2</f>
        <v>152</v>
      </c>
      <c r="AC154">
        <v>152</v>
      </c>
      <c r="AD154">
        <f>IF(MOD(Table5[[#This Row],[ref]],MAX(Table3[Slots]))=0,QUOTIENT(Table5[[#This Row],[ref]],MAX(Table3[Slots])),QUOTIENT(Table5[[#This Row],[ref]],MAX(Table3[Slots]))+1)</f>
        <v>7</v>
      </c>
      <c r="AE154">
        <f>IF(MOD($AC154,MAX(Table3[Slots]))&lt;&gt;0,MOD($AC154,MAX(Table3[Slots])),MAX(Table3[Slots]))</f>
        <v>8</v>
      </c>
      <c r="AF154" s="11">
        <f ca="1">IF(INDEX(gen_topics,Table5[[#This Row],[row]],Table5[[#This Row],[column]])="",0,1)</f>
        <v>1</v>
      </c>
    </row>
    <row r="155" spans="27:32" x14ac:dyDescent="0.2">
      <c r="AA155">
        <f ca="1">RAND()</f>
        <v>0.64955498073889328</v>
      </c>
      <c r="AB155">
        <f>ROW()-2</f>
        <v>153</v>
      </c>
      <c r="AC155">
        <v>153</v>
      </c>
      <c r="AD155">
        <f>IF(MOD(Table5[[#This Row],[ref]],MAX(Table3[Slots]))=0,QUOTIENT(Table5[[#This Row],[ref]],MAX(Table3[Slots])),QUOTIENT(Table5[[#This Row],[ref]],MAX(Table3[Slots]))+1)</f>
        <v>7</v>
      </c>
      <c r="AE155">
        <f>IF(MOD($AC155,MAX(Table3[Slots]))&lt;&gt;0,MOD($AC155,MAX(Table3[Slots])),MAX(Table3[Slots]))</f>
        <v>9</v>
      </c>
      <c r="AF155" s="11">
        <f ca="1">IF(INDEX(gen_topics,Table5[[#This Row],[row]],Table5[[#This Row],[column]])="",0,1)</f>
        <v>1</v>
      </c>
    </row>
    <row r="156" spans="27:32" x14ac:dyDescent="0.2">
      <c r="AA156">
        <f ca="1">RAND()</f>
        <v>0.46446429922871202</v>
      </c>
      <c r="AB156">
        <f>ROW()-2</f>
        <v>154</v>
      </c>
      <c r="AC156">
        <v>154</v>
      </c>
      <c r="AD156">
        <f>IF(MOD(Table5[[#This Row],[ref]],MAX(Table3[Slots]))=0,QUOTIENT(Table5[[#This Row],[ref]],MAX(Table3[Slots])),QUOTIENT(Table5[[#This Row],[ref]],MAX(Table3[Slots]))+1)</f>
        <v>7</v>
      </c>
      <c r="AE156">
        <f>IF(MOD($AC156,MAX(Table3[Slots]))&lt;&gt;0,MOD($AC156,MAX(Table3[Slots])),MAX(Table3[Slots]))</f>
        <v>10</v>
      </c>
      <c r="AF156" s="11">
        <f ca="1">IF(INDEX(gen_topics,Table5[[#This Row],[row]],Table5[[#This Row],[column]])="",0,1)</f>
        <v>1</v>
      </c>
    </row>
    <row r="157" spans="27:32" x14ac:dyDescent="0.2">
      <c r="AA157">
        <f ca="1">RAND()</f>
        <v>0.51037317261724746</v>
      </c>
      <c r="AB157">
        <f>ROW()-2</f>
        <v>155</v>
      </c>
      <c r="AC157">
        <v>155</v>
      </c>
      <c r="AD157">
        <f>IF(MOD(Table5[[#This Row],[ref]],MAX(Table3[Slots]))=0,QUOTIENT(Table5[[#This Row],[ref]],MAX(Table3[Slots])),QUOTIENT(Table5[[#This Row],[ref]],MAX(Table3[Slots]))+1)</f>
        <v>7</v>
      </c>
      <c r="AE157">
        <f>IF(MOD($AC157,MAX(Table3[Slots]))&lt;&gt;0,MOD($AC157,MAX(Table3[Slots])),MAX(Table3[Slots]))</f>
        <v>11</v>
      </c>
      <c r="AF157" s="11">
        <f ca="1">IF(INDEX(gen_topics,Table5[[#This Row],[row]],Table5[[#This Row],[column]])="",0,1)</f>
        <v>1</v>
      </c>
    </row>
    <row r="158" spans="27:32" x14ac:dyDescent="0.2">
      <c r="AA158">
        <f ca="1">RAND()</f>
        <v>0.89926221976874299</v>
      </c>
      <c r="AB158">
        <f>ROW()-2</f>
        <v>156</v>
      </c>
      <c r="AC158">
        <v>156</v>
      </c>
      <c r="AD158">
        <f>IF(MOD(Table5[[#This Row],[ref]],MAX(Table3[Slots]))=0,QUOTIENT(Table5[[#This Row],[ref]],MAX(Table3[Slots])),QUOTIENT(Table5[[#This Row],[ref]],MAX(Table3[Slots]))+1)</f>
        <v>7</v>
      </c>
      <c r="AE158">
        <f>IF(MOD($AC158,MAX(Table3[Slots]))&lt;&gt;0,MOD($AC158,MAX(Table3[Slots])),MAX(Table3[Slots]))</f>
        <v>12</v>
      </c>
      <c r="AF158" s="11">
        <f ca="1">IF(INDEX(gen_topics,Table5[[#This Row],[row]],Table5[[#This Row],[column]])="",0,1)</f>
        <v>1</v>
      </c>
    </row>
    <row r="159" spans="27:32" x14ac:dyDescent="0.2">
      <c r="AA159">
        <f ca="1">RAND()</f>
        <v>0.85800619897600139</v>
      </c>
      <c r="AB159">
        <f>ROW()-2</f>
        <v>157</v>
      </c>
      <c r="AC159">
        <v>157</v>
      </c>
      <c r="AD159">
        <f>IF(MOD(Table5[[#This Row],[ref]],MAX(Table3[Slots]))=0,QUOTIENT(Table5[[#This Row],[ref]],MAX(Table3[Slots])),QUOTIENT(Table5[[#This Row],[ref]],MAX(Table3[Slots]))+1)</f>
        <v>7</v>
      </c>
      <c r="AE159">
        <f>IF(MOD($AC159,MAX(Table3[Slots]))&lt;&gt;0,MOD($AC159,MAX(Table3[Slots])),MAX(Table3[Slots]))</f>
        <v>13</v>
      </c>
      <c r="AF159" s="11">
        <f ca="1">IF(INDEX(gen_topics,Table5[[#This Row],[row]],Table5[[#This Row],[column]])="",0,1)</f>
        <v>1</v>
      </c>
    </row>
    <row r="160" spans="27:32" x14ac:dyDescent="0.2">
      <c r="AA160">
        <f ca="1">RAND()</f>
        <v>0.33661435185619437</v>
      </c>
      <c r="AB160">
        <f>ROW()-2</f>
        <v>158</v>
      </c>
      <c r="AC160">
        <v>158</v>
      </c>
      <c r="AD160">
        <f>IF(MOD(Table5[[#This Row],[ref]],MAX(Table3[Slots]))=0,QUOTIENT(Table5[[#This Row],[ref]],MAX(Table3[Slots])),QUOTIENT(Table5[[#This Row],[ref]],MAX(Table3[Slots]))+1)</f>
        <v>7</v>
      </c>
      <c r="AE160">
        <f>IF(MOD($AC160,MAX(Table3[Slots]))&lt;&gt;0,MOD($AC160,MAX(Table3[Slots])),MAX(Table3[Slots]))</f>
        <v>14</v>
      </c>
      <c r="AF160" s="11">
        <f ca="1">IF(INDEX(gen_topics,Table5[[#This Row],[row]],Table5[[#This Row],[column]])="",0,1)</f>
        <v>1</v>
      </c>
    </row>
    <row r="161" spans="27:32" x14ac:dyDescent="0.2">
      <c r="AA161">
        <f ca="1">RAND()</f>
        <v>0.25650754198505155</v>
      </c>
      <c r="AB161">
        <f>ROW()-2</f>
        <v>159</v>
      </c>
      <c r="AC161">
        <v>159</v>
      </c>
      <c r="AD161">
        <f>IF(MOD(Table5[[#This Row],[ref]],MAX(Table3[Slots]))=0,QUOTIENT(Table5[[#This Row],[ref]],MAX(Table3[Slots])),QUOTIENT(Table5[[#This Row],[ref]],MAX(Table3[Slots]))+1)</f>
        <v>7</v>
      </c>
      <c r="AE161">
        <f>IF(MOD($AC161,MAX(Table3[Slots]))&lt;&gt;0,MOD($AC161,MAX(Table3[Slots])),MAX(Table3[Slots]))</f>
        <v>15</v>
      </c>
      <c r="AF161" s="11">
        <f ca="1">IF(INDEX(gen_topics,Table5[[#This Row],[row]],Table5[[#This Row],[column]])="",0,1)</f>
        <v>1</v>
      </c>
    </row>
    <row r="162" spans="27:32" x14ac:dyDescent="0.2">
      <c r="AA162">
        <f ca="1">RAND()</f>
        <v>0.9974822183180917</v>
      </c>
      <c r="AB162">
        <f>ROW()-2</f>
        <v>160</v>
      </c>
      <c r="AC162">
        <v>160</v>
      </c>
      <c r="AD162">
        <f>IF(MOD(Table5[[#This Row],[ref]],MAX(Table3[Slots]))=0,QUOTIENT(Table5[[#This Row],[ref]],MAX(Table3[Slots])),QUOTIENT(Table5[[#This Row],[ref]],MAX(Table3[Slots]))+1)</f>
        <v>7</v>
      </c>
      <c r="AE162">
        <f>IF(MOD($AC162,MAX(Table3[Slots]))&lt;&gt;0,MOD($AC162,MAX(Table3[Slots])),MAX(Table3[Slots]))</f>
        <v>16</v>
      </c>
      <c r="AF162" s="11">
        <f ca="1">IF(INDEX(gen_topics,Table5[[#This Row],[row]],Table5[[#This Row],[column]])="",0,1)</f>
        <v>1</v>
      </c>
    </row>
    <row r="163" spans="27:32" x14ac:dyDescent="0.2">
      <c r="AA163">
        <f ca="1">RAND()</f>
        <v>0.4578494143193399</v>
      </c>
      <c r="AB163">
        <f>ROW()-2</f>
        <v>161</v>
      </c>
      <c r="AC163">
        <v>161</v>
      </c>
      <c r="AD163">
        <f>IF(MOD(Table5[[#This Row],[ref]],MAX(Table3[Slots]))=0,QUOTIENT(Table5[[#This Row],[ref]],MAX(Table3[Slots])),QUOTIENT(Table5[[#This Row],[ref]],MAX(Table3[Slots]))+1)</f>
        <v>7</v>
      </c>
      <c r="AE163">
        <f>IF(MOD($AC163,MAX(Table3[Slots]))&lt;&gt;0,MOD($AC163,MAX(Table3[Slots])),MAX(Table3[Slots]))</f>
        <v>17</v>
      </c>
      <c r="AF163" s="11">
        <f ca="1">IF(INDEX(gen_topics,Table5[[#This Row],[row]],Table5[[#This Row],[column]])="",0,1)</f>
        <v>1</v>
      </c>
    </row>
    <row r="164" spans="27:32" x14ac:dyDescent="0.2">
      <c r="AA164">
        <f ca="1">RAND()</f>
        <v>0.62197691145509704</v>
      </c>
      <c r="AB164">
        <f>ROW()-2</f>
        <v>162</v>
      </c>
      <c r="AC164">
        <v>162</v>
      </c>
      <c r="AD164">
        <f>IF(MOD(Table5[[#This Row],[ref]],MAX(Table3[Slots]))=0,QUOTIENT(Table5[[#This Row],[ref]],MAX(Table3[Slots])),QUOTIENT(Table5[[#This Row],[ref]],MAX(Table3[Slots]))+1)</f>
        <v>7</v>
      </c>
      <c r="AE164">
        <f>IF(MOD($AC164,MAX(Table3[Slots]))&lt;&gt;0,MOD($AC164,MAX(Table3[Slots])),MAX(Table3[Slots]))</f>
        <v>18</v>
      </c>
      <c r="AF164" s="11">
        <f ca="1">IF(INDEX(gen_topics,Table5[[#This Row],[row]],Table5[[#This Row],[column]])="",0,1)</f>
        <v>1</v>
      </c>
    </row>
    <row r="165" spans="27:32" x14ac:dyDescent="0.2">
      <c r="AA165">
        <f ca="1">RAND()</f>
        <v>4.4111035853921177E-2</v>
      </c>
      <c r="AB165">
        <f>ROW()-2</f>
        <v>163</v>
      </c>
      <c r="AC165">
        <v>163</v>
      </c>
      <c r="AD165">
        <f>IF(MOD(Table5[[#This Row],[ref]],MAX(Table3[Slots]))=0,QUOTIENT(Table5[[#This Row],[ref]],MAX(Table3[Slots])),QUOTIENT(Table5[[#This Row],[ref]],MAX(Table3[Slots]))+1)</f>
        <v>7</v>
      </c>
      <c r="AE165">
        <f>IF(MOD($AC165,MAX(Table3[Slots]))&lt;&gt;0,MOD($AC165,MAX(Table3[Slots])),MAX(Table3[Slots]))</f>
        <v>19</v>
      </c>
      <c r="AF165" s="11">
        <f ca="1">IF(INDEX(gen_topics,Table5[[#This Row],[row]],Table5[[#This Row],[column]])="",0,1)</f>
        <v>1</v>
      </c>
    </row>
    <row r="166" spans="27:32" x14ac:dyDescent="0.2">
      <c r="AA166">
        <f ca="1">RAND()</f>
        <v>0.25194454632364494</v>
      </c>
      <c r="AB166">
        <f>ROW()-2</f>
        <v>164</v>
      </c>
      <c r="AC166">
        <v>164</v>
      </c>
      <c r="AD166">
        <f>IF(MOD(Table5[[#This Row],[ref]],MAX(Table3[Slots]))=0,QUOTIENT(Table5[[#This Row],[ref]],MAX(Table3[Slots])),QUOTIENT(Table5[[#This Row],[ref]],MAX(Table3[Slots]))+1)</f>
        <v>7</v>
      </c>
      <c r="AE166">
        <f>IF(MOD($AC166,MAX(Table3[Slots]))&lt;&gt;0,MOD($AC166,MAX(Table3[Slots])),MAX(Table3[Slots]))</f>
        <v>20</v>
      </c>
      <c r="AF166" s="11">
        <f ca="1">IF(INDEX(gen_topics,Table5[[#This Row],[row]],Table5[[#This Row],[column]])="",0,1)</f>
        <v>1</v>
      </c>
    </row>
    <row r="167" spans="27:32" x14ac:dyDescent="0.2">
      <c r="AA167">
        <f ca="1">RAND()</f>
        <v>0.85874121768103384</v>
      </c>
      <c r="AB167">
        <f>ROW()-2</f>
        <v>165</v>
      </c>
      <c r="AC167">
        <v>165</v>
      </c>
      <c r="AD167">
        <f>IF(MOD(Table5[[#This Row],[ref]],MAX(Table3[Slots]))=0,QUOTIENT(Table5[[#This Row],[ref]],MAX(Table3[Slots])),QUOTIENT(Table5[[#This Row],[ref]],MAX(Table3[Slots]))+1)</f>
        <v>7</v>
      </c>
      <c r="AE167">
        <f>IF(MOD($AC167,MAX(Table3[Slots]))&lt;&gt;0,MOD($AC167,MAX(Table3[Slots])),MAX(Table3[Slots]))</f>
        <v>21</v>
      </c>
      <c r="AF167" s="11">
        <f ca="1">IF(INDEX(gen_topics,Table5[[#This Row],[row]],Table5[[#This Row],[column]])="",0,1)</f>
        <v>1</v>
      </c>
    </row>
    <row r="168" spans="27:32" x14ac:dyDescent="0.2">
      <c r="AA168">
        <f ca="1">RAND()</f>
        <v>0.15262560096357169</v>
      </c>
      <c r="AB168">
        <f>ROW()-2</f>
        <v>166</v>
      </c>
      <c r="AC168">
        <v>166</v>
      </c>
      <c r="AD168">
        <f>IF(MOD(Table5[[#This Row],[ref]],MAX(Table3[Slots]))=0,QUOTIENT(Table5[[#This Row],[ref]],MAX(Table3[Slots])),QUOTIENT(Table5[[#This Row],[ref]],MAX(Table3[Slots]))+1)</f>
        <v>7</v>
      </c>
      <c r="AE168">
        <f>IF(MOD($AC168,MAX(Table3[Slots]))&lt;&gt;0,MOD($AC168,MAX(Table3[Slots])),MAX(Table3[Slots]))</f>
        <v>22</v>
      </c>
      <c r="AF168" s="11">
        <f ca="1">IF(INDEX(gen_topics,Table5[[#This Row],[row]],Table5[[#This Row],[column]])="",0,1)</f>
        <v>1</v>
      </c>
    </row>
    <row r="169" spans="27:32" x14ac:dyDescent="0.2">
      <c r="AA169">
        <f ca="1">RAND()</f>
        <v>0.33229798267396471</v>
      </c>
      <c r="AB169">
        <f>ROW()-2</f>
        <v>167</v>
      </c>
      <c r="AC169">
        <v>167</v>
      </c>
      <c r="AD169">
        <f>IF(MOD(Table5[[#This Row],[ref]],MAX(Table3[Slots]))=0,QUOTIENT(Table5[[#This Row],[ref]],MAX(Table3[Slots])),QUOTIENT(Table5[[#This Row],[ref]],MAX(Table3[Slots]))+1)</f>
        <v>7</v>
      </c>
      <c r="AE169">
        <f>IF(MOD($AC169,MAX(Table3[Slots]))&lt;&gt;0,MOD($AC169,MAX(Table3[Slots])),MAX(Table3[Slots]))</f>
        <v>23</v>
      </c>
      <c r="AF169" s="11">
        <f ca="1">IF(INDEX(gen_topics,Table5[[#This Row],[row]],Table5[[#This Row],[column]])="",0,1)</f>
        <v>1</v>
      </c>
    </row>
    <row r="170" spans="27:32" x14ac:dyDescent="0.2">
      <c r="AA170">
        <f ca="1">RAND()</f>
        <v>0.68489857891098282</v>
      </c>
      <c r="AB170">
        <f>ROW()-2</f>
        <v>168</v>
      </c>
      <c r="AC170">
        <v>168</v>
      </c>
      <c r="AD170">
        <f>IF(MOD(Table5[[#This Row],[ref]],MAX(Table3[Slots]))=0,QUOTIENT(Table5[[#This Row],[ref]],MAX(Table3[Slots])),QUOTIENT(Table5[[#This Row],[ref]],MAX(Table3[Slots]))+1)</f>
        <v>7</v>
      </c>
      <c r="AE170">
        <f>IF(MOD($AC170,MAX(Table3[Slots]))&lt;&gt;0,MOD($AC170,MAX(Table3[Slots])),MAX(Table3[Slots]))</f>
        <v>24</v>
      </c>
      <c r="AF170" s="11">
        <f ca="1">IF(INDEX(gen_topics,Table5[[#This Row],[row]],Table5[[#This Row],[column]])="",0,1)</f>
        <v>1</v>
      </c>
    </row>
    <row r="171" spans="27:32" x14ac:dyDescent="0.2">
      <c r="AA171">
        <f ca="1">RAND()</f>
        <v>0.801253556033656</v>
      </c>
      <c r="AB171">
        <f>ROW()-2</f>
        <v>169</v>
      </c>
      <c r="AC171">
        <v>169</v>
      </c>
      <c r="AD171">
        <f>IF(MOD(Table5[[#This Row],[ref]],MAX(Table3[Slots]))=0,QUOTIENT(Table5[[#This Row],[ref]],MAX(Table3[Slots])),QUOTIENT(Table5[[#This Row],[ref]],MAX(Table3[Slots]))+1)</f>
        <v>8</v>
      </c>
      <c r="AE171">
        <f>IF(MOD($AC171,MAX(Table3[Slots]))&lt;&gt;0,MOD($AC171,MAX(Table3[Slots])),MAX(Table3[Slots]))</f>
        <v>1</v>
      </c>
      <c r="AF171" s="11">
        <f ca="1">IF(INDEX(gen_topics,Table5[[#This Row],[row]],Table5[[#This Row],[column]])="",0,1)</f>
        <v>1</v>
      </c>
    </row>
    <row r="172" spans="27:32" x14ac:dyDescent="0.2">
      <c r="AA172">
        <f ca="1">RAND()</f>
        <v>2.6502890475703644E-3</v>
      </c>
      <c r="AB172">
        <f>ROW()-2</f>
        <v>170</v>
      </c>
      <c r="AC172">
        <v>170</v>
      </c>
      <c r="AD172">
        <f>IF(MOD(Table5[[#This Row],[ref]],MAX(Table3[Slots]))=0,QUOTIENT(Table5[[#This Row],[ref]],MAX(Table3[Slots])),QUOTIENT(Table5[[#This Row],[ref]],MAX(Table3[Slots]))+1)</f>
        <v>8</v>
      </c>
      <c r="AE172">
        <f>IF(MOD($AC172,MAX(Table3[Slots]))&lt;&gt;0,MOD($AC172,MAX(Table3[Slots])),MAX(Table3[Slots]))</f>
        <v>2</v>
      </c>
      <c r="AF172" s="11">
        <f ca="1">IF(INDEX(gen_topics,Table5[[#This Row],[row]],Table5[[#This Row],[column]])="",0,1)</f>
        <v>1</v>
      </c>
    </row>
    <row r="173" spans="27:32" x14ac:dyDescent="0.2">
      <c r="AA173">
        <f ca="1">RAND()</f>
        <v>6.6294385757132757E-2</v>
      </c>
      <c r="AB173">
        <f>ROW()-2</f>
        <v>171</v>
      </c>
      <c r="AC173">
        <v>171</v>
      </c>
      <c r="AD173">
        <f>IF(MOD(Table5[[#This Row],[ref]],MAX(Table3[Slots]))=0,QUOTIENT(Table5[[#This Row],[ref]],MAX(Table3[Slots])),QUOTIENT(Table5[[#This Row],[ref]],MAX(Table3[Slots]))+1)</f>
        <v>8</v>
      </c>
      <c r="AE173">
        <f>IF(MOD($AC173,MAX(Table3[Slots]))&lt;&gt;0,MOD($AC173,MAX(Table3[Slots])),MAX(Table3[Slots]))</f>
        <v>3</v>
      </c>
      <c r="AF173" s="11">
        <f ca="1">IF(INDEX(gen_topics,Table5[[#This Row],[row]],Table5[[#This Row],[column]])="",0,1)</f>
        <v>1</v>
      </c>
    </row>
    <row r="174" spans="27:32" x14ac:dyDescent="0.2">
      <c r="AA174">
        <f ca="1">RAND()</f>
        <v>0.21819763987946994</v>
      </c>
      <c r="AB174">
        <f>ROW()-2</f>
        <v>172</v>
      </c>
      <c r="AC174">
        <v>172</v>
      </c>
      <c r="AD174">
        <f>IF(MOD(Table5[[#This Row],[ref]],MAX(Table3[Slots]))=0,QUOTIENT(Table5[[#This Row],[ref]],MAX(Table3[Slots])),QUOTIENT(Table5[[#This Row],[ref]],MAX(Table3[Slots]))+1)</f>
        <v>8</v>
      </c>
      <c r="AE174">
        <f>IF(MOD($AC174,MAX(Table3[Slots]))&lt;&gt;0,MOD($AC174,MAX(Table3[Slots])),MAX(Table3[Slots]))</f>
        <v>4</v>
      </c>
      <c r="AF174" s="11">
        <f ca="1">IF(INDEX(gen_topics,Table5[[#This Row],[row]],Table5[[#This Row],[column]])="",0,1)</f>
        <v>1</v>
      </c>
    </row>
    <row r="175" spans="27:32" x14ac:dyDescent="0.2">
      <c r="AA175">
        <f ca="1">RAND()</f>
        <v>0.60597027999997399</v>
      </c>
      <c r="AB175">
        <f>ROW()-2</f>
        <v>173</v>
      </c>
      <c r="AC175">
        <v>173</v>
      </c>
      <c r="AD175">
        <f>IF(MOD(Table5[[#This Row],[ref]],MAX(Table3[Slots]))=0,QUOTIENT(Table5[[#This Row],[ref]],MAX(Table3[Slots])),QUOTIENT(Table5[[#This Row],[ref]],MAX(Table3[Slots]))+1)</f>
        <v>8</v>
      </c>
      <c r="AE175">
        <f>IF(MOD($AC175,MAX(Table3[Slots]))&lt;&gt;0,MOD($AC175,MAX(Table3[Slots])),MAX(Table3[Slots]))</f>
        <v>5</v>
      </c>
      <c r="AF175" s="11">
        <f ca="1">IF(INDEX(gen_topics,Table5[[#This Row],[row]],Table5[[#This Row],[column]])="",0,1)</f>
        <v>1</v>
      </c>
    </row>
    <row r="176" spans="27:32" x14ac:dyDescent="0.2">
      <c r="AA176">
        <f ca="1">RAND()</f>
        <v>0.77186700762667648</v>
      </c>
      <c r="AB176">
        <f>ROW()-2</f>
        <v>174</v>
      </c>
      <c r="AC176">
        <v>174</v>
      </c>
      <c r="AD176">
        <f>IF(MOD(Table5[[#This Row],[ref]],MAX(Table3[Slots]))=0,QUOTIENT(Table5[[#This Row],[ref]],MAX(Table3[Slots])),QUOTIENT(Table5[[#This Row],[ref]],MAX(Table3[Slots]))+1)</f>
        <v>8</v>
      </c>
      <c r="AE176">
        <f>IF(MOD($AC176,MAX(Table3[Slots]))&lt;&gt;0,MOD($AC176,MAX(Table3[Slots])),MAX(Table3[Slots]))</f>
        <v>6</v>
      </c>
      <c r="AF176" s="11">
        <f ca="1">IF(INDEX(gen_topics,Table5[[#This Row],[row]],Table5[[#This Row],[column]])="",0,1)</f>
        <v>1</v>
      </c>
    </row>
    <row r="177" spans="27:32" x14ac:dyDescent="0.2">
      <c r="AA177">
        <f ca="1">RAND()</f>
        <v>0.92304464827622534</v>
      </c>
      <c r="AB177">
        <f>ROW()-2</f>
        <v>175</v>
      </c>
      <c r="AC177">
        <v>175</v>
      </c>
      <c r="AD177">
        <f>IF(MOD(Table5[[#This Row],[ref]],MAX(Table3[Slots]))=0,QUOTIENT(Table5[[#This Row],[ref]],MAX(Table3[Slots])),QUOTIENT(Table5[[#This Row],[ref]],MAX(Table3[Slots]))+1)</f>
        <v>8</v>
      </c>
      <c r="AE177">
        <f>IF(MOD($AC177,MAX(Table3[Slots]))&lt;&gt;0,MOD($AC177,MAX(Table3[Slots])),MAX(Table3[Slots]))</f>
        <v>7</v>
      </c>
      <c r="AF177" s="11">
        <f ca="1">IF(INDEX(gen_topics,Table5[[#This Row],[row]],Table5[[#This Row],[column]])="",0,1)</f>
        <v>1</v>
      </c>
    </row>
    <row r="178" spans="27:32" x14ac:dyDescent="0.2">
      <c r="AA178">
        <f ca="1">RAND()</f>
        <v>0.95369553119659778</v>
      </c>
      <c r="AB178">
        <f>ROW()-2</f>
        <v>176</v>
      </c>
      <c r="AC178">
        <v>176</v>
      </c>
      <c r="AD178">
        <f>IF(MOD(Table5[[#This Row],[ref]],MAX(Table3[Slots]))=0,QUOTIENT(Table5[[#This Row],[ref]],MAX(Table3[Slots])),QUOTIENT(Table5[[#This Row],[ref]],MAX(Table3[Slots]))+1)</f>
        <v>8</v>
      </c>
      <c r="AE178">
        <f>IF(MOD($AC178,MAX(Table3[Slots]))&lt;&gt;0,MOD($AC178,MAX(Table3[Slots])),MAX(Table3[Slots]))</f>
        <v>8</v>
      </c>
      <c r="AF178" s="11">
        <f ca="1">IF(INDEX(gen_topics,Table5[[#This Row],[row]],Table5[[#This Row],[column]])="",0,1)</f>
        <v>1</v>
      </c>
    </row>
    <row r="179" spans="27:32" x14ac:dyDescent="0.2">
      <c r="AA179">
        <f ca="1">RAND()</f>
        <v>0.49323045938415722</v>
      </c>
      <c r="AB179">
        <f>ROW()-2</f>
        <v>177</v>
      </c>
      <c r="AC179">
        <v>177</v>
      </c>
      <c r="AD179">
        <f>IF(MOD(Table5[[#This Row],[ref]],MAX(Table3[Slots]))=0,QUOTIENT(Table5[[#This Row],[ref]],MAX(Table3[Slots])),QUOTIENT(Table5[[#This Row],[ref]],MAX(Table3[Slots]))+1)</f>
        <v>8</v>
      </c>
      <c r="AE179">
        <f>IF(MOD($AC179,MAX(Table3[Slots]))&lt;&gt;0,MOD($AC179,MAX(Table3[Slots])),MAX(Table3[Slots]))</f>
        <v>9</v>
      </c>
      <c r="AF179" s="11">
        <f ca="1">IF(INDEX(gen_topics,Table5[[#This Row],[row]],Table5[[#This Row],[column]])="",0,1)</f>
        <v>1</v>
      </c>
    </row>
    <row r="180" spans="27:32" x14ac:dyDescent="0.2">
      <c r="AA180">
        <f ca="1">RAND()</f>
        <v>8.5408588502776772E-2</v>
      </c>
      <c r="AB180">
        <f>ROW()-2</f>
        <v>178</v>
      </c>
      <c r="AC180">
        <v>178</v>
      </c>
      <c r="AD180">
        <f>IF(MOD(Table5[[#This Row],[ref]],MAX(Table3[Slots]))=0,QUOTIENT(Table5[[#This Row],[ref]],MAX(Table3[Slots])),QUOTIENT(Table5[[#This Row],[ref]],MAX(Table3[Slots]))+1)</f>
        <v>8</v>
      </c>
      <c r="AE180">
        <f>IF(MOD($AC180,MAX(Table3[Slots]))&lt;&gt;0,MOD($AC180,MAX(Table3[Slots])),MAX(Table3[Slots]))</f>
        <v>10</v>
      </c>
      <c r="AF180" s="11">
        <f ca="1">IF(INDEX(gen_topics,Table5[[#This Row],[row]],Table5[[#This Row],[column]])="",0,1)</f>
        <v>1</v>
      </c>
    </row>
    <row r="181" spans="27:32" x14ac:dyDescent="0.2">
      <c r="AA181">
        <f ca="1">RAND()</f>
        <v>0.11978848807257259</v>
      </c>
      <c r="AB181">
        <f>ROW()-2</f>
        <v>179</v>
      </c>
      <c r="AC181">
        <v>179</v>
      </c>
      <c r="AD181">
        <f>IF(MOD(Table5[[#This Row],[ref]],MAX(Table3[Slots]))=0,QUOTIENT(Table5[[#This Row],[ref]],MAX(Table3[Slots])),QUOTIENT(Table5[[#This Row],[ref]],MAX(Table3[Slots]))+1)</f>
        <v>8</v>
      </c>
      <c r="AE181">
        <f>IF(MOD($AC181,MAX(Table3[Slots]))&lt;&gt;0,MOD($AC181,MAX(Table3[Slots])),MAX(Table3[Slots]))</f>
        <v>11</v>
      </c>
      <c r="AF181" s="11">
        <f ca="1">IF(INDEX(gen_topics,Table5[[#This Row],[row]],Table5[[#This Row],[column]])="",0,1)</f>
        <v>1</v>
      </c>
    </row>
    <row r="182" spans="27:32" x14ac:dyDescent="0.2">
      <c r="AA182">
        <f ca="1">RAND()</f>
        <v>0.68547923599232319</v>
      </c>
      <c r="AB182">
        <f>ROW()-2</f>
        <v>180</v>
      </c>
      <c r="AC182">
        <v>180</v>
      </c>
      <c r="AD182">
        <f>IF(MOD(Table5[[#This Row],[ref]],MAX(Table3[Slots]))=0,QUOTIENT(Table5[[#This Row],[ref]],MAX(Table3[Slots])),QUOTIENT(Table5[[#This Row],[ref]],MAX(Table3[Slots]))+1)</f>
        <v>8</v>
      </c>
      <c r="AE182">
        <f>IF(MOD($AC182,MAX(Table3[Slots]))&lt;&gt;0,MOD($AC182,MAX(Table3[Slots])),MAX(Table3[Slots]))</f>
        <v>12</v>
      </c>
      <c r="AF182" s="11">
        <f ca="1">IF(INDEX(gen_topics,Table5[[#This Row],[row]],Table5[[#This Row],[column]])="",0,1)</f>
        <v>1</v>
      </c>
    </row>
    <row r="183" spans="27:32" x14ac:dyDescent="0.2">
      <c r="AA183">
        <f ca="1">RAND()</f>
        <v>0.65480347085098611</v>
      </c>
      <c r="AB183">
        <f>ROW()-2</f>
        <v>181</v>
      </c>
      <c r="AC183">
        <v>181</v>
      </c>
      <c r="AD183">
        <f>IF(MOD(Table5[[#This Row],[ref]],MAX(Table3[Slots]))=0,QUOTIENT(Table5[[#This Row],[ref]],MAX(Table3[Slots])),QUOTIENT(Table5[[#This Row],[ref]],MAX(Table3[Slots]))+1)</f>
        <v>8</v>
      </c>
      <c r="AE183">
        <f>IF(MOD($AC183,MAX(Table3[Slots]))&lt;&gt;0,MOD($AC183,MAX(Table3[Slots])),MAX(Table3[Slots]))</f>
        <v>13</v>
      </c>
      <c r="AF183" s="11">
        <f ca="1">IF(INDEX(gen_topics,Table5[[#This Row],[row]],Table5[[#This Row],[column]])="",0,1)</f>
        <v>1</v>
      </c>
    </row>
    <row r="184" spans="27:32" x14ac:dyDescent="0.2">
      <c r="AA184">
        <f ca="1">RAND()</f>
        <v>0.86134203091691608</v>
      </c>
      <c r="AB184">
        <f>ROW()-2</f>
        <v>182</v>
      </c>
      <c r="AC184">
        <v>182</v>
      </c>
      <c r="AD184">
        <f>IF(MOD(Table5[[#This Row],[ref]],MAX(Table3[Slots]))=0,QUOTIENT(Table5[[#This Row],[ref]],MAX(Table3[Slots])),QUOTIENT(Table5[[#This Row],[ref]],MAX(Table3[Slots]))+1)</f>
        <v>8</v>
      </c>
      <c r="AE184">
        <f>IF(MOD($AC184,MAX(Table3[Slots]))&lt;&gt;0,MOD($AC184,MAX(Table3[Slots])),MAX(Table3[Slots]))</f>
        <v>14</v>
      </c>
      <c r="AF184" s="11">
        <f ca="1">IF(INDEX(gen_topics,Table5[[#This Row],[row]],Table5[[#This Row],[column]])="",0,1)</f>
        <v>1</v>
      </c>
    </row>
    <row r="185" spans="27:32" x14ac:dyDescent="0.2">
      <c r="AA185">
        <f ca="1">RAND()</f>
        <v>0.1545026983182618</v>
      </c>
      <c r="AB185">
        <f>ROW()-2</f>
        <v>183</v>
      </c>
      <c r="AC185">
        <v>183</v>
      </c>
      <c r="AD185">
        <f>IF(MOD(Table5[[#This Row],[ref]],MAX(Table3[Slots]))=0,QUOTIENT(Table5[[#This Row],[ref]],MAX(Table3[Slots])),QUOTIENT(Table5[[#This Row],[ref]],MAX(Table3[Slots]))+1)</f>
        <v>8</v>
      </c>
      <c r="AE185">
        <f>IF(MOD($AC185,MAX(Table3[Slots]))&lt;&gt;0,MOD($AC185,MAX(Table3[Slots])),MAX(Table3[Slots]))</f>
        <v>15</v>
      </c>
      <c r="AF185" s="11">
        <f ca="1">IF(INDEX(gen_topics,Table5[[#This Row],[row]],Table5[[#This Row],[column]])="",0,1)</f>
        <v>1</v>
      </c>
    </row>
    <row r="186" spans="27:32" x14ac:dyDescent="0.2">
      <c r="AA186">
        <f ca="1">RAND()</f>
        <v>0.60794822068349275</v>
      </c>
      <c r="AB186">
        <f>ROW()-2</f>
        <v>184</v>
      </c>
      <c r="AC186">
        <v>184</v>
      </c>
      <c r="AD186">
        <f>IF(MOD(Table5[[#This Row],[ref]],MAX(Table3[Slots]))=0,QUOTIENT(Table5[[#This Row],[ref]],MAX(Table3[Slots])),QUOTIENT(Table5[[#This Row],[ref]],MAX(Table3[Slots]))+1)</f>
        <v>8</v>
      </c>
      <c r="AE186">
        <f>IF(MOD($AC186,MAX(Table3[Slots]))&lt;&gt;0,MOD($AC186,MAX(Table3[Slots])),MAX(Table3[Slots]))</f>
        <v>16</v>
      </c>
      <c r="AF186" s="11">
        <f ca="1">IF(INDEX(gen_topics,Table5[[#This Row],[row]],Table5[[#This Row],[column]])="",0,1)</f>
        <v>1</v>
      </c>
    </row>
    <row r="187" spans="27:32" x14ac:dyDescent="0.2">
      <c r="AA187">
        <f ca="1">RAND()</f>
        <v>0.16784239534086065</v>
      </c>
      <c r="AB187">
        <f>ROW()-2</f>
        <v>185</v>
      </c>
      <c r="AC187">
        <v>185</v>
      </c>
      <c r="AD187">
        <f>IF(MOD(Table5[[#This Row],[ref]],MAX(Table3[Slots]))=0,QUOTIENT(Table5[[#This Row],[ref]],MAX(Table3[Slots])),QUOTIENT(Table5[[#This Row],[ref]],MAX(Table3[Slots]))+1)</f>
        <v>8</v>
      </c>
      <c r="AE187">
        <f>IF(MOD($AC187,MAX(Table3[Slots]))&lt;&gt;0,MOD($AC187,MAX(Table3[Slots])),MAX(Table3[Slots]))</f>
        <v>17</v>
      </c>
      <c r="AF187" s="11">
        <f ca="1">IF(INDEX(gen_topics,Table5[[#This Row],[row]],Table5[[#This Row],[column]])="",0,1)</f>
        <v>1</v>
      </c>
    </row>
    <row r="188" spans="27:32" x14ac:dyDescent="0.2">
      <c r="AA188">
        <f ca="1">RAND()</f>
        <v>0.24750538647351028</v>
      </c>
      <c r="AB188">
        <f>ROW()-2</f>
        <v>186</v>
      </c>
      <c r="AC188">
        <v>186</v>
      </c>
      <c r="AD188">
        <f>IF(MOD(Table5[[#This Row],[ref]],MAX(Table3[Slots]))=0,QUOTIENT(Table5[[#This Row],[ref]],MAX(Table3[Slots])),QUOTIENT(Table5[[#This Row],[ref]],MAX(Table3[Slots]))+1)</f>
        <v>8</v>
      </c>
      <c r="AE188">
        <f>IF(MOD($AC188,MAX(Table3[Slots]))&lt;&gt;0,MOD($AC188,MAX(Table3[Slots])),MAX(Table3[Slots]))</f>
        <v>18</v>
      </c>
      <c r="AF188" s="11">
        <f ca="1">IF(INDEX(gen_topics,Table5[[#This Row],[row]],Table5[[#This Row],[column]])="",0,1)</f>
        <v>1</v>
      </c>
    </row>
    <row r="189" spans="27:32" x14ac:dyDescent="0.2">
      <c r="AA189">
        <f ca="1">RAND()</f>
        <v>0.82617965754695588</v>
      </c>
      <c r="AB189">
        <f>ROW()-2</f>
        <v>187</v>
      </c>
      <c r="AC189">
        <v>187</v>
      </c>
      <c r="AD189">
        <f>IF(MOD(Table5[[#This Row],[ref]],MAX(Table3[Slots]))=0,QUOTIENT(Table5[[#This Row],[ref]],MAX(Table3[Slots])),QUOTIENT(Table5[[#This Row],[ref]],MAX(Table3[Slots]))+1)</f>
        <v>8</v>
      </c>
      <c r="AE189">
        <f>IF(MOD($AC189,MAX(Table3[Slots]))&lt;&gt;0,MOD($AC189,MAX(Table3[Slots])),MAX(Table3[Slots]))</f>
        <v>19</v>
      </c>
      <c r="AF189" s="11">
        <f ca="1">IF(INDEX(gen_topics,Table5[[#This Row],[row]],Table5[[#This Row],[column]])="",0,1)</f>
        <v>1</v>
      </c>
    </row>
    <row r="190" spans="27:32" x14ac:dyDescent="0.2">
      <c r="AA190">
        <f ca="1">RAND()</f>
        <v>0.6976118821578734</v>
      </c>
      <c r="AB190">
        <f>ROW()-2</f>
        <v>188</v>
      </c>
      <c r="AC190">
        <v>188</v>
      </c>
      <c r="AD190">
        <f>IF(MOD(Table5[[#This Row],[ref]],MAX(Table3[Slots]))=0,QUOTIENT(Table5[[#This Row],[ref]],MAX(Table3[Slots])),QUOTIENT(Table5[[#This Row],[ref]],MAX(Table3[Slots]))+1)</f>
        <v>8</v>
      </c>
      <c r="AE190">
        <f>IF(MOD($AC190,MAX(Table3[Slots]))&lt;&gt;0,MOD($AC190,MAX(Table3[Slots])),MAX(Table3[Slots]))</f>
        <v>20</v>
      </c>
      <c r="AF190" s="11">
        <f ca="1">IF(INDEX(gen_topics,Table5[[#This Row],[row]],Table5[[#This Row],[column]])="",0,1)</f>
        <v>1</v>
      </c>
    </row>
    <row r="191" spans="27:32" x14ac:dyDescent="0.2">
      <c r="AA191">
        <f ca="1">RAND()</f>
        <v>0.29796457843612179</v>
      </c>
      <c r="AB191">
        <f>ROW()-2</f>
        <v>189</v>
      </c>
      <c r="AC191">
        <v>189</v>
      </c>
      <c r="AD191">
        <f>IF(MOD(Table5[[#This Row],[ref]],MAX(Table3[Slots]))=0,QUOTIENT(Table5[[#This Row],[ref]],MAX(Table3[Slots])),QUOTIENT(Table5[[#This Row],[ref]],MAX(Table3[Slots]))+1)</f>
        <v>8</v>
      </c>
      <c r="AE191">
        <f>IF(MOD($AC191,MAX(Table3[Slots]))&lt;&gt;0,MOD($AC191,MAX(Table3[Slots])),MAX(Table3[Slots]))</f>
        <v>21</v>
      </c>
      <c r="AF191" s="11">
        <f ca="1">IF(INDEX(gen_topics,Table5[[#This Row],[row]],Table5[[#This Row],[column]])="",0,1)</f>
        <v>1</v>
      </c>
    </row>
    <row r="192" spans="27:32" x14ac:dyDescent="0.2">
      <c r="AA192">
        <f ca="1">RAND()</f>
        <v>0.52371643791027123</v>
      </c>
      <c r="AB192">
        <f>ROW()-2</f>
        <v>190</v>
      </c>
      <c r="AC192">
        <v>190</v>
      </c>
      <c r="AD192">
        <f>IF(MOD(Table5[[#This Row],[ref]],MAX(Table3[Slots]))=0,QUOTIENT(Table5[[#This Row],[ref]],MAX(Table3[Slots])),QUOTIENT(Table5[[#This Row],[ref]],MAX(Table3[Slots]))+1)</f>
        <v>8</v>
      </c>
      <c r="AE192">
        <f>IF(MOD($AC192,MAX(Table3[Slots]))&lt;&gt;0,MOD($AC192,MAX(Table3[Slots])),MAX(Table3[Slots]))</f>
        <v>22</v>
      </c>
      <c r="AF192" s="11">
        <f ca="1">IF(INDEX(gen_topics,Table5[[#This Row],[row]],Table5[[#This Row],[column]])="",0,1)</f>
        <v>1</v>
      </c>
    </row>
    <row r="193" spans="27:32" x14ac:dyDescent="0.2">
      <c r="AA193">
        <f ca="1">RAND()</f>
        <v>0.88025282368125335</v>
      </c>
      <c r="AB193">
        <f>ROW()-2</f>
        <v>191</v>
      </c>
      <c r="AC193">
        <v>191</v>
      </c>
      <c r="AD193">
        <f>IF(MOD(Table5[[#This Row],[ref]],MAX(Table3[Slots]))=0,QUOTIENT(Table5[[#This Row],[ref]],MAX(Table3[Slots])),QUOTIENT(Table5[[#This Row],[ref]],MAX(Table3[Slots]))+1)</f>
        <v>8</v>
      </c>
      <c r="AE193">
        <f>IF(MOD($AC193,MAX(Table3[Slots]))&lt;&gt;0,MOD($AC193,MAX(Table3[Slots])),MAX(Table3[Slots]))</f>
        <v>23</v>
      </c>
      <c r="AF193" s="11">
        <f ca="1">IF(INDEX(gen_topics,Table5[[#This Row],[row]],Table5[[#This Row],[column]])="",0,1)</f>
        <v>1</v>
      </c>
    </row>
    <row r="194" spans="27:32" x14ac:dyDescent="0.2">
      <c r="AA194">
        <f ca="1">RAND()</f>
        <v>0.23143951678972341</v>
      </c>
      <c r="AB194">
        <f>ROW()-2</f>
        <v>192</v>
      </c>
      <c r="AC194">
        <v>192</v>
      </c>
      <c r="AD194">
        <f>IF(MOD(Table5[[#This Row],[ref]],MAX(Table3[Slots]))=0,QUOTIENT(Table5[[#This Row],[ref]],MAX(Table3[Slots])),QUOTIENT(Table5[[#This Row],[ref]],MAX(Table3[Slots]))+1)</f>
        <v>8</v>
      </c>
      <c r="AE194">
        <f>IF(MOD($AC194,MAX(Table3[Slots]))&lt;&gt;0,MOD($AC194,MAX(Table3[Slots])),MAX(Table3[Slots]))</f>
        <v>24</v>
      </c>
      <c r="AF194" s="11">
        <f ca="1">IF(INDEX(gen_topics,Table5[[#This Row],[row]],Table5[[#This Row],[column]])="",0,1)</f>
        <v>1</v>
      </c>
    </row>
    <row r="195" spans="27:32" x14ac:dyDescent="0.2">
      <c r="AA195">
        <f ca="1">RAND()</f>
        <v>0.18703829427678054</v>
      </c>
      <c r="AB195">
        <f>ROW()-2</f>
        <v>193</v>
      </c>
      <c r="AC195">
        <v>193</v>
      </c>
      <c r="AD195">
        <f>IF(MOD(Table5[[#This Row],[ref]],MAX(Table3[Slots]))=0,QUOTIENT(Table5[[#This Row],[ref]],MAX(Table3[Slots])),QUOTIENT(Table5[[#This Row],[ref]],MAX(Table3[Slots]))+1)</f>
        <v>9</v>
      </c>
      <c r="AE195">
        <f>IF(MOD($AC195,MAX(Table3[Slots]))&lt;&gt;0,MOD($AC195,MAX(Table3[Slots])),MAX(Table3[Slots]))</f>
        <v>1</v>
      </c>
      <c r="AF195" s="11">
        <f ca="1">IF(INDEX(gen_topics,Table5[[#This Row],[row]],Table5[[#This Row],[column]])="",0,1)</f>
        <v>1</v>
      </c>
    </row>
    <row r="196" spans="27:32" x14ac:dyDescent="0.2">
      <c r="AA196">
        <f ca="1">RAND()</f>
        <v>0.96800817514836091</v>
      </c>
      <c r="AB196">
        <f>ROW()-2</f>
        <v>194</v>
      </c>
      <c r="AC196">
        <v>194</v>
      </c>
      <c r="AD196">
        <f>IF(MOD(Table5[[#This Row],[ref]],MAX(Table3[Slots]))=0,QUOTIENT(Table5[[#This Row],[ref]],MAX(Table3[Slots])),QUOTIENT(Table5[[#This Row],[ref]],MAX(Table3[Slots]))+1)</f>
        <v>9</v>
      </c>
      <c r="AE196">
        <f>IF(MOD($AC196,MAX(Table3[Slots]))&lt;&gt;0,MOD($AC196,MAX(Table3[Slots])),MAX(Table3[Slots]))</f>
        <v>2</v>
      </c>
      <c r="AF196" s="11">
        <f ca="1">IF(INDEX(gen_topics,Table5[[#This Row],[row]],Table5[[#This Row],[column]])="",0,1)</f>
        <v>1</v>
      </c>
    </row>
    <row r="197" spans="27:32" x14ac:dyDescent="0.2">
      <c r="AA197">
        <f ca="1">RAND()</f>
        <v>0.82542088100436084</v>
      </c>
      <c r="AB197">
        <f>ROW()-2</f>
        <v>195</v>
      </c>
      <c r="AC197">
        <v>195</v>
      </c>
      <c r="AD197">
        <f>IF(MOD(Table5[[#This Row],[ref]],MAX(Table3[Slots]))=0,QUOTIENT(Table5[[#This Row],[ref]],MAX(Table3[Slots])),QUOTIENT(Table5[[#This Row],[ref]],MAX(Table3[Slots]))+1)</f>
        <v>9</v>
      </c>
      <c r="AE197">
        <f>IF(MOD($AC197,MAX(Table3[Slots]))&lt;&gt;0,MOD($AC197,MAX(Table3[Slots])),MAX(Table3[Slots]))</f>
        <v>3</v>
      </c>
      <c r="AF197" s="11">
        <f ca="1">IF(INDEX(gen_topics,Table5[[#This Row],[row]],Table5[[#This Row],[column]])="",0,1)</f>
        <v>1</v>
      </c>
    </row>
    <row r="198" spans="27:32" x14ac:dyDescent="0.2">
      <c r="AA198">
        <f ca="1">RAND()</f>
        <v>0.10849318197656765</v>
      </c>
      <c r="AB198">
        <f>ROW()-2</f>
        <v>196</v>
      </c>
      <c r="AC198">
        <v>196</v>
      </c>
      <c r="AD198">
        <f>IF(MOD(Table5[[#This Row],[ref]],MAX(Table3[Slots]))=0,QUOTIENT(Table5[[#This Row],[ref]],MAX(Table3[Slots])),QUOTIENT(Table5[[#This Row],[ref]],MAX(Table3[Slots]))+1)</f>
        <v>9</v>
      </c>
      <c r="AE198">
        <f>IF(MOD($AC198,MAX(Table3[Slots]))&lt;&gt;0,MOD($AC198,MAX(Table3[Slots])),MAX(Table3[Slots]))</f>
        <v>4</v>
      </c>
      <c r="AF198" s="11">
        <f ca="1">IF(INDEX(gen_topics,Table5[[#This Row],[row]],Table5[[#This Row],[column]])="",0,1)</f>
        <v>1</v>
      </c>
    </row>
    <row r="199" spans="27:32" x14ac:dyDescent="0.2">
      <c r="AA199">
        <f ca="1">RAND()</f>
        <v>0.25280778311865815</v>
      </c>
      <c r="AB199">
        <f>ROW()-2</f>
        <v>197</v>
      </c>
      <c r="AC199">
        <v>197</v>
      </c>
      <c r="AD199">
        <f>IF(MOD(Table5[[#This Row],[ref]],MAX(Table3[Slots]))=0,QUOTIENT(Table5[[#This Row],[ref]],MAX(Table3[Slots])),QUOTIENT(Table5[[#This Row],[ref]],MAX(Table3[Slots]))+1)</f>
        <v>9</v>
      </c>
      <c r="AE199">
        <f>IF(MOD($AC199,MAX(Table3[Slots]))&lt;&gt;0,MOD($AC199,MAX(Table3[Slots])),MAX(Table3[Slots]))</f>
        <v>5</v>
      </c>
      <c r="AF199" s="11">
        <f ca="1">IF(INDEX(gen_topics,Table5[[#This Row],[row]],Table5[[#This Row],[column]])="",0,1)</f>
        <v>1</v>
      </c>
    </row>
    <row r="200" spans="27:32" x14ac:dyDescent="0.2">
      <c r="AA200">
        <f ca="1">RAND()</f>
        <v>0.40170320597564935</v>
      </c>
      <c r="AB200">
        <f>ROW()-2</f>
        <v>198</v>
      </c>
      <c r="AC200">
        <v>198</v>
      </c>
      <c r="AD200">
        <f>IF(MOD(Table5[[#This Row],[ref]],MAX(Table3[Slots]))=0,QUOTIENT(Table5[[#This Row],[ref]],MAX(Table3[Slots])),QUOTIENT(Table5[[#This Row],[ref]],MAX(Table3[Slots]))+1)</f>
        <v>9</v>
      </c>
      <c r="AE200">
        <f>IF(MOD($AC200,MAX(Table3[Slots]))&lt;&gt;0,MOD($AC200,MAX(Table3[Slots])),MAX(Table3[Slots]))</f>
        <v>6</v>
      </c>
      <c r="AF200" s="11">
        <f ca="1">IF(INDEX(gen_topics,Table5[[#This Row],[row]],Table5[[#This Row],[column]])="",0,1)</f>
        <v>1</v>
      </c>
    </row>
    <row r="201" spans="27:32" x14ac:dyDescent="0.2">
      <c r="AA201">
        <f ca="1">RAND()</f>
        <v>0.4288297979147111</v>
      </c>
      <c r="AB201">
        <f>ROW()-2</f>
        <v>199</v>
      </c>
      <c r="AC201">
        <v>199</v>
      </c>
      <c r="AD201">
        <f>IF(MOD(Table5[[#This Row],[ref]],MAX(Table3[Slots]))=0,QUOTIENT(Table5[[#This Row],[ref]],MAX(Table3[Slots])),QUOTIENT(Table5[[#This Row],[ref]],MAX(Table3[Slots]))+1)</f>
        <v>9</v>
      </c>
      <c r="AE201">
        <f>IF(MOD($AC201,MAX(Table3[Slots]))&lt;&gt;0,MOD($AC201,MAX(Table3[Slots])),MAX(Table3[Slots]))</f>
        <v>7</v>
      </c>
      <c r="AF201" s="11">
        <f ca="1">IF(INDEX(gen_topics,Table5[[#This Row],[row]],Table5[[#This Row],[column]])="",0,1)</f>
        <v>1</v>
      </c>
    </row>
    <row r="202" spans="27:32" x14ac:dyDescent="0.2">
      <c r="AA202">
        <f ca="1">RAND()</f>
        <v>0.6663004336410735</v>
      </c>
      <c r="AB202">
        <f>ROW()-2</f>
        <v>200</v>
      </c>
      <c r="AC202">
        <v>200</v>
      </c>
      <c r="AD202">
        <f>IF(MOD(Table5[[#This Row],[ref]],MAX(Table3[Slots]))=0,QUOTIENT(Table5[[#This Row],[ref]],MAX(Table3[Slots])),QUOTIENT(Table5[[#This Row],[ref]],MAX(Table3[Slots]))+1)</f>
        <v>9</v>
      </c>
      <c r="AE202">
        <f>IF(MOD($AC202,MAX(Table3[Slots]))&lt;&gt;0,MOD($AC202,MAX(Table3[Slots])),MAX(Table3[Slots]))</f>
        <v>8</v>
      </c>
      <c r="AF202" s="11">
        <f ca="1">IF(INDEX(gen_topics,Table5[[#This Row],[row]],Table5[[#This Row],[column]])="",0,1)</f>
        <v>1</v>
      </c>
    </row>
    <row r="203" spans="27:32" x14ac:dyDescent="0.2">
      <c r="AA203">
        <f ca="1">RAND()</f>
        <v>0.84351808028365971</v>
      </c>
      <c r="AB203">
        <f>ROW()-2</f>
        <v>201</v>
      </c>
      <c r="AC203">
        <v>201</v>
      </c>
      <c r="AD203">
        <f>IF(MOD(Table5[[#This Row],[ref]],MAX(Table3[Slots]))=0,QUOTIENT(Table5[[#This Row],[ref]],MAX(Table3[Slots])),QUOTIENT(Table5[[#This Row],[ref]],MAX(Table3[Slots]))+1)</f>
        <v>9</v>
      </c>
      <c r="AE203">
        <f>IF(MOD($AC203,MAX(Table3[Slots]))&lt;&gt;0,MOD($AC203,MAX(Table3[Slots])),MAX(Table3[Slots]))</f>
        <v>9</v>
      </c>
      <c r="AF203" s="11">
        <f ca="1">IF(INDEX(gen_topics,Table5[[#This Row],[row]],Table5[[#This Row],[column]])="",0,1)</f>
        <v>1</v>
      </c>
    </row>
    <row r="204" spans="27:32" x14ac:dyDescent="0.2">
      <c r="AA204">
        <f ca="1">RAND()</f>
        <v>0.76406920041039905</v>
      </c>
      <c r="AB204">
        <f>ROW()-2</f>
        <v>202</v>
      </c>
      <c r="AC204">
        <v>202</v>
      </c>
      <c r="AD204">
        <f>IF(MOD(Table5[[#This Row],[ref]],MAX(Table3[Slots]))=0,QUOTIENT(Table5[[#This Row],[ref]],MAX(Table3[Slots])),QUOTIENT(Table5[[#This Row],[ref]],MAX(Table3[Slots]))+1)</f>
        <v>9</v>
      </c>
      <c r="AE204">
        <f>IF(MOD($AC204,MAX(Table3[Slots]))&lt;&gt;0,MOD($AC204,MAX(Table3[Slots])),MAX(Table3[Slots]))</f>
        <v>10</v>
      </c>
      <c r="AF204" s="11">
        <f ca="1">IF(INDEX(gen_topics,Table5[[#This Row],[row]],Table5[[#This Row],[column]])="",0,1)</f>
        <v>1</v>
      </c>
    </row>
    <row r="205" spans="27:32" x14ac:dyDescent="0.2">
      <c r="AA205">
        <f ca="1">RAND()</f>
        <v>0.43803248720094934</v>
      </c>
      <c r="AB205">
        <f>ROW()-2</f>
        <v>203</v>
      </c>
      <c r="AC205">
        <v>203</v>
      </c>
      <c r="AD205">
        <f>IF(MOD(Table5[[#This Row],[ref]],MAX(Table3[Slots]))=0,QUOTIENT(Table5[[#This Row],[ref]],MAX(Table3[Slots])),QUOTIENT(Table5[[#This Row],[ref]],MAX(Table3[Slots]))+1)</f>
        <v>9</v>
      </c>
      <c r="AE205">
        <f>IF(MOD($AC205,MAX(Table3[Slots]))&lt;&gt;0,MOD($AC205,MAX(Table3[Slots])),MAX(Table3[Slots]))</f>
        <v>11</v>
      </c>
      <c r="AF205" s="11">
        <f ca="1">IF(INDEX(gen_topics,Table5[[#This Row],[row]],Table5[[#This Row],[column]])="",0,1)</f>
        <v>1</v>
      </c>
    </row>
    <row r="206" spans="27:32" x14ac:dyDescent="0.2">
      <c r="AA206">
        <f ca="1">RAND()</f>
        <v>0.2627999543571794</v>
      </c>
      <c r="AB206">
        <f>ROW()-2</f>
        <v>204</v>
      </c>
      <c r="AC206">
        <v>204</v>
      </c>
      <c r="AD206">
        <f>IF(MOD(Table5[[#This Row],[ref]],MAX(Table3[Slots]))=0,QUOTIENT(Table5[[#This Row],[ref]],MAX(Table3[Slots])),QUOTIENT(Table5[[#This Row],[ref]],MAX(Table3[Slots]))+1)</f>
        <v>9</v>
      </c>
      <c r="AE206">
        <f>IF(MOD($AC206,MAX(Table3[Slots]))&lt;&gt;0,MOD($AC206,MAX(Table3[Slots])),MAX(Table3[Slots]))</f>
        <v>12</v>
      </c>
      <c r="AF206" s="11">
        <f ca="1">IF(INDEX(gen_topics,Table5[[#This Row],[row]],Table5[[#This Row],[column]])="",0,1)</f>
        <v>1</v>
      </c>
    </row>
    <row r="207" spans="27:32" x14ac:dyDescent="0.2">
      <c r="AA207">
        <f ca="1">RAND()</f>
        <v>0.47892065607347079</v>
      </c>
      <c r="AB207">
        <f>ROW()-2</f>
        <v>205</v>
      </c>
      <c r="AC207">
        <v>205</v>
      </c>
      <c r="AD207">
        <f>IF(MOD(Table5[[#This Row],[ref]],MAX(Table3[Slots]))=0,QUOTIENT(Table5[[#This Row],[ref]],MAX(Table3[Slots])),QUOTIENT(Table5[[#This Row],[ref]],MAX(Table3[Slots]))+1)</f>
        <v>9</v>
      </c>
      <c r="AE207">
        <f>IF(MOD($AC207,MAX(Table3[Slots]))&lt;&gt;0,MOD($AC207,MAX(Table3[Slots])),MAX(Table3[Slots]))</f>
        <v>13</v>
      </c>
      <c r="AF207" s="11">
        <f ca="1">IF(INDEX(gen_topics,Table5[[#This Row],[row]],Table5[[#This Row],[column]])="",0,1)</f>
        <v>1</v>
      </c>
    </row>
    <row r="208" spans="27:32" x14ac:dyDescent="0.2">
      <c r="AA208">
        <f ca="1">RAND()</f>
        <v>7.1119684197440081E-2</v>
      </c>
      <c r="AB208">
        <f>ROW()-2</f>
        <v>206</v>
      </c>
      <c r="AC208">
        <v>206</v>
      </c>
      <c r="AD208">
        <f>IF(MOD(Table5[[#This Row],[ref]],MAX(Table3[Slots]))=0,QUOTIENT(Table5[[#This Row],[ref]],MAX(Table3[Slots])),QUOTIENT(Table5[[#This Row],[ref]],MAX(Table3[Slots]))+1)</f>
        <v>9</v>
      </c>
      <c r="AE208">
        <f>IF(MOD($AC208,MAX(Table3[Slots]))&lt;&gt;0,MOD($AC208,MAX(Table3[Slots])),MAX(Table3[Slots]))</f>
        <v>14</v>
      </c>
      <c r="AF208" s="11">
        <f ca="1">IF(INDEX(gen_topics,Table5[[#This Row],[row]],Table5[[#This Row],[column]])="",0,1)</f>
        <v>1</v>
      </c>
    </row>
    <row r="209" spans="27:32" x14ac:dyDescent="0.2">
      <c r="AA209">
        <f ca="1">RAND()</f>
        <v>0.9139063051642663</v>
      </c>
      <c r="AB209">
        <f>ROW()-2</f>
        <v>207</v>
      </c>
      <c r="AC209">
        <v>207</v>
      </c>
      <c r="AD209">
        <f>IF(MOD(Table5[[#This Row],[ref]],MAX(Table3[Slots]))=0,QUOTIENT(Table5[[#This Row],[ref]],MAX(Table3[Slots])),QUOTIENT(Table5[[#This Row],[ref]],MAX(Table3[Slots]))+1)</f>
        <v>9</v>
      </c>
      <c r="AE209">
        <f>IF(MOD($AC209,MAX(Table3[Slots]))&lt;&gt;0,MOD($AC209,MAX(Table3[Slots])),MAX(Table3[Slots]))</f>
        <v>15</v>
      </c>
      <c r="AF209" s="11">
        <f ca="1">IF(INDEX(gen_topics,Table5[[#This Row],[row]],Table5[[#This Row],[column]])="",0,1)</f>
        <v>1</v>
      </c>
    </row>
    <row r="210" spans="27:32" x14ac:dyDescent="0.2">
      <c r="AA210">
        <f ca="1">RAND()</f>
        <v>0.943763904704496</v>
      </c>
      <c r="AB210">
        <f>ROW()-2</f>
        <v>208</v>
      </c>
      <c r="AC210">
        <v>208</v>
      </c>
      <c r="AD210">
        <f>IF(MOD(Table5[[#This Row],[ref]],MAX(Table3[Slots]))=0,QUOTIENT(Table5[[#This Row],[ref]],MAX(Table3[Slots])),QUOTIENT(Table5[[#This Row],[ref]],MAX(Table3[Slots]))+1)</f>
        <v>9</v>
      </c>
      <c r="AE210">
        <f>IF(MOD($AC210,MAX(Table3[Slots]))&lt;&gt;0,MOD($AC210,MAX(Table3[Slots])),MAX(Table3[Slots]))</f>
        <v>16</v>
      </c>
      <c r="AF210" s="11">
        <f ca="1">IF(INDEX(gen_topics,Table5[[#This Row],[row]],Table5[[#This Row],[column]])="",0,1)</f>
        <v>1</v>
      </c>
    </row>
    <row r="211" spans="27:32" x14ac:dyDescent="0.2">
      <c r="AA211">
        <f ca="1">RAND()</f>
        <v>0.34384242701208623</v>
      </c>
      <c r="AB211">
        <f>ROW()-2</f>
        <v>209</v>
      </c>
      <c r="AC211">
        <v>209</v>
      </c>
      <c r="AD211">
        <f>IF(MOD(Table5[[#This Row],[ref]],MAX(Table3[Slots]))=0,QUOTIENT(Table5[[#This Row],[ref]],MAX(Table3[Slots])),QUOTIENT(Table5[[#This Row],[ref]],MAX(Table3[Slots]))+1)</f>
        <v>9</v>
      </c>
      <c r="AE211">
        <f>IF(MOD($AC211,MAX(Table3[Slots]))&lt;&gt;0,MOD($AC211,MAX(Table3[Slots])),MAX(Table3[Slots]))</f>
        <v>17</v>
      </c>
      <c r="AF211" s="11">
        <f ca="1">IF(INDEX(gen_topics,Table5[[#This Row],[row]],Table5[[#This Row],[column]])="",0,1)</f>
        <v>1</v>
      </c>
    </row>
    <row r="212" spans="27:32" x14ac:dyDescent="0.2">
      <c r="AA212">
        <f ca="1">RAND()</f>
        <v>0.31670641997380478</v>
      </c>
      <c r="AB212">
        <f>ROW()-2</f>
        <v>210</v>
      </c>
      <c r="AC212">
        <v>210</v>
      </c>
      <c r="AD212">
        <f>IF(MOD(Table5[[#This Row],[ref]],MAX(Table3[Slots]))=0,QUOTIENT(Table5[[#This Row],[ref]],MAX(Table3[Slots])),QUOTIENT(Table5[[#This Row],[ref]],MAX(Table3[Slots]))+1)</f>
        <v>9</v>
      </c>
      <c r="AE212">
        <f>IF(MOD($AC212,MAX(Table3[Slots]))&lt;&gt;0,MOD($AC212,MAX(Table3[Slots])),MAX(Table3[Slots]))</f>
        <v>18</v>
      </c>
      <c r="AF212" s="11">
        <f ca="1">IF(INDEX(gen_topics,Table5[[#This Row],[row]],Table5[[#This Row],[column]])="",0,1)</f>
        <v>1</v>
      </c>
    </row>
    <row r="213" spans="27:32" x14ac:dyDescent="0.2">
      <c r="AA213">
        <f ca="1">RAND()</f>
        <v>0.57582743265864744</v>
      </c>
      <c r="AB213">
        <f>ROW()-2</f>
        <v>211</v>
      </c>
      <c r="AC213">
        <v>211</v>
      </c>
      <c r="AD213">
        <f>IF(MOD(Table5[[#This Row],[ref]],MAX(Table3[Slots]))=0,QUOTIENT(Table5[[#This Row],[ref]],MAX(Table3[Slots])),QUOTIENT(Table5[[#This Row],[ref]],MAX(Table3[Slots]))+1)</f>
        <v>9</v>
      </c>
      <c r="AE213">
        <f>IF(MOD($AC213,MAX(Table3[Slots]))&lt;&gt;0,MOD($AC213,MAX(Table3[Slots])),MAX(Table3[Slots]))</f>
        <v>19</v>
      </c>
      <c r="AF213" s="11">
        <f ca="1">IF(INDEX(gen_topics,Table5[[#This Row],[row]],Table5[[#This Row],[column]])="",0,1)</f>
        <v>1</v>
      </c>
    </row>
    <row r="214" spans="27:32" x14ac:dyDescent="0.2">
      <c r="AA214">
        <f ca="1">RAND()</f>
        <v>0.59920805751635609</v>
      </c>
      <c r="AB214">
        <f>ROW()-2</f>
        <v>212</v>
      </c>
      <c r="AC214">
        <v>212</v>
      </c>
      <c r="AD214">
        <f>IF(MOD(Table5[[#This Row],[ref]],MAX(Table3[Slots]))=0,QUOTIENT(Table5[[#This Row],[ref]],MAX(Table3[Slots])),QUOTIENT(Table5[[#This Row],[ref]],MAX(Table3[Slots]))+1)</f>
        <v>9</v>
      </c>
      <c r="AE214">
        <f>IF(MOD($AC214,MAX(Table3[Slots]))&lt;&gt;0,MOD($AC214,MAX(Table3[Slots])),MAX(Table3[Slots]))</f>
        <v>20</v>
      </c>
      <c r="AF214" s="11">
        <f ca="1">IF(INDEX(gen_topics,Table5[[#This Row],[row]],Table5[[#This Row],[column]])="",0,1)</f>
        <v>1</v>
      </c>
    </row>
    <row r="215" spans="27:32" x14ac:dyDescent="0.2">
      <c r="AA215">
        <f ca="1">RAND()</f>
        <v>0.83702052616913558</v>
      </c>
      <c r="AB215">
        <f>ROW()-2</f>
        <v>213</v>
      </c>
      <c r="AC215">
        <v>213</v>
      </c>
      <c r="AD215">
        <f>IF(MOD(Table5[[#This Row],[ref]],MAX(Table3[Slots]))=0,QUOTIENT(Table5[[#This Row],[ref]],MAX(Table3[Slots])),QUOTIENT(Table5[[#This Row],[ref]],MAX(Table3[Slots]))+1)</f>
        <v>9</v>
      </c>
      <c r="AE215">
        <f>IF(MOD($AC215,MAX(Table3[Slots]))&lt;&gt;0,MOD($AC215,MAX(Table3[Slots])),MAX(Table3[Slots]))</f>
        <v>21</v>
      </c>
      <c r="AF215" s="11">
        <f ca="1">IF(INDEX(gen_topics,Table5[[#This Row],[row]],Table5[[#This Row],[column]])="",0,1)</f>
        <v>1</v>
      </c>
    </row>
    <row r="216" spans="27:32" x14ac:dyDescent="0.2">
      <c r="AA216">
        <f ca="1">RAND()</f>
        <v>0.86679770398845157</v>
      </c>
      <c r="AB216">
        <f>ROW()-2</f>
        <v>214</v>
      </c>
      <c r="AC216">
        <v>214</v>
      </c>
      <c r="AD216">
        <f>IF(MOD(Table5[[#This Row],[ref]],MAX(Table3[Slots]))=0,QUOTIENT(Table5[[#This Row],[ref]],MAX(Table3[Slots])),QUOTIENT(Table5[[#This Row],[ref]],MAX(Table3[Slots]))+1)</f>
        <v>9</v>
      </c>
      <c r="AE216">
        <f>IF(MOD($AC216,MAX(Table3[Slots]))&lt;&gt;0,MOD($AC216,MAX(Table3[Slots])),MAX(Table3[Slots]))</f>
        <v>22</v>
      </c>
      <c r="AF216" s="11">
        <f ca="1">IF(INDEX(gen_topics,Table5[[#This Row],[row]],Table5[[#This Row],[column]])="",0,1)</f>
        <v>1</v>
      </c>
    </row>
    <row r="217" spans="27:32" x14ac:dyDescent="0.2">
      <c r="AA217">
        <f ca="1">RAND()</f>
        <v>0.67292081779577262</v>
      </c>
      <c r="AB217">
        <f>ROW()-2</f>
        <v>215</v>
      </c>
      <c r="AC217">
        <v>215</v>
      </c>
      <c r="AD217">
        <f>IF(MOD(Table5[[#This Row],[ref]],MAX(Table3[Slots]))=0,QUOTIENT(Table5[[#This Row],[ref]],MAX(Table3[Slots])),QUOTIENT(Table5[[#This Row],[ref]],MAX(Table3[Slots]))+1)</f>
        <v>9</v>
      </c>
      <c r="AE217">
        <f>IF(MOD($AC217,MAX(Table3[Slots]))&lt;&gt;0,MOD($AC217,MAX(Table3[Slots])),MAX(Table3[Slots]))</f>
        <v>23</v>
      </c>
      <c r="AF217" s="11">
        <f ca="1">IF(INDEX(gen_topics,Table5[[#This Row],[row]],Table5[[#This Row],[column]])="",0,1)</f>
        <v>1</v>
      </c>
    </row>
    <row r="218" spans="27:32" x14ac:dyDescent="0.2">
      <c r="AA218">
        <f ca="1">RAND()</f>
        <v>0.40739708044280243</v>
      </c>
      <c r="AB218">
        <f>ROW()-2</f>
        <v>216</v>
      </c>
      <c r="AC218">
        <v>216</v>
      </c>
      <c r="AD218">
        <f>IF(MOD(Table5[[#This Row],[ref]],MAX(Table3[Slots]))=0,QUOTIENT(Table5[[#This Row],[ref]],MAX(Table3[Slots])),QUOTIENT(Table5[[#This Row],[ref]],MAX(Table3[Slots]))+1)</f>
        <v>9</v>
      </c>
      <c r="AE218">
        <f>IF(MOD($AC218,MAX(Table3[Slots]))&lt;&gt;0,MOD($AC218,MAX(Table3[Slots])),MAX(Table3[Slots]))</f>
        <v>24</v>
      </c>
      <c r="AF218" s="11">
        <f ca="1">IF(INDEX(gen_topics,Table5[[#This Row],[row]],Table5[[#This Row],[column]])="",0,1)</f>
        <v>1</v>
      </c>
    </row>
    <row r="219" spans="27:32" x14ac:dyDescent="0.2">
      <c r="AA219">
        <f ca="1">RAND()</f>
        <v>8.9646916314471525E-2</v>
      </c>
      <c r="AB219">
        <f>ROW()-2</f>
        <v>217</v>
      </c>
      <c r="AC219">
        <v>217</v>
      </c>
      <c r="AD219">
        <f>IF(MOD(Table5[[#This Row],[ref]],MAX(Table3[Slots]))=0,QUOTIENT(Table5[[#This Row],[ref]],MAX(Table3[Slots])),QUOTIENT(Table5[[#This Row],[ref]],MAX(Table3[Slots]))+1)</f>
        <v>10</v>
      </c>
      <c r="AE219">
        <f>IF(MOD($AC219,MAX(Table3[Slots]))&lt;&gt;0,MOD($AC219,MAX(Table3[Slots])),MAX(Table3[Slots]))</f>
        <v>1</v>
      </c>
      <c r="AF219" s="11">
        <f ca="1">IF(INDEX(gen_topics,Table5[[#This Row],[row]],Table5[[#This Row],[column]])="",0,1)</f>
        <v>1</v>
      </c>
    </row>
    <row r="220" spans="27:32" x14ac:dyDescent="0.2">
      <c r="AA220">
        <f ca="1">RAND()</f>
        <v>0.71005239274158904</v>
      </c>
      <c r="AB220">
        <f>ROW()-2</f>
        <v>218</v>
      </c>
      <c r="AC220">
        <v>218</v>
      </c>
      <c r="AD220">
        <f>IF(MOD(Table5[[#This Row],[ref]],MAX(Table3[Slots]))=0,QUOTIENT(Table5[[#This Row],[ref]],MAX(Table3[Slots])),QUOTIENT(Table5[[#This Row],[ref]],MAX(Table3[Slots]))+1)</f>
        <v>10</v>
      </c>
      <c r="AE220">
        <f>IF(MOD($AC220,MAX(Table3[Slots]))&lt;&gt;0,MOD($AC220,MAX(Table3[Slots])),MAX(Table3[Slots]))</f>
        <v>2</v>
      </c>
      <c r="AF220" s="11">
        <f ca="1">IF(INDEX(gen_topics,Table5[[#This Row],[row]],Table5[[#This Row],[column]])="",0,1)</f>
        <v>1</v>
      </c>
    </row>
    <row r="221" spans="27:32" x14ac:dyDescent="0.2">
      <c r="AA221">
        <f ca="1">RAND()</f>
        <v>0.58640215112254412</v>
      </c>
      <c r="AB221">
        <f>ROW()-2</f>
        <v>219</v>
      </c>
      <c r="AC221">
        <v>219</v>
      </c>
      <c r="AD221">
        <f>IF(MOD(Table5[[#This Row],[ref]],MAX(Table3[Slots]))=0,QUOTIENT(Table5[[#This Row],[ref]],MAX(Table3[Slots])),QUOTIENT(Table5[[#This Row],[ref]],MAX(Table3[Slots]))+1)</f>
        <v>10</v>
      </c>
      <c r="AE221">
        <f>IF(MOD($AC221,MAX(Table3[Slots]))&lt;&gt;0,MOD($AC221,MAX(Table3[Slots])),MAX(Table3[Slots]))</f>
        <v>3</v>
      </c>
      <c r="AF221" s="11">
        <f ca="1">IF(INDEX(gen_topics,Table5[[#This Row],[row]],Table5[[#This Row],[column]])="",0,1)</f>
        <v>1</v>
      </c>
    </row>
    <row r="222" spans="27:32" x14ac:dyDescent="0.2">
      <c r="AA222">
        <f ca="1">RAND()</f>
        <v>0.7350756960372854</v>
      </c>
      <c r="AB222">
        <f>ROW()-2</f>
        <v>220</v>
      </c>
      <c r="AC222">
        <v>220</v>
      </c>
      <c r="AD222">
        <f>IF(MOD(Table5[[#This Row],[ref]],MAX(Table3[Slots]))=0,QUOTIENT(Table5[[#This Row],[ref]],MAX(Table3[Slots])),QUOTIENT(Table5[[#This Row],[ref]],MAX(Table3[Slots]))+1)</f>
        <v>10</v>
      </c>
      <c r="AE222">
        <f>IF(MOD($AC222,MAX(Table3[Slots]))&lt;&gt;0,MOD($AC222,MAX(Table3[Slots])),MAX(Table3[Slots]))</f>
        <v>4</v>
      </c>
      <c r="AF222" s="11">
        <f ca="1">IF(INDEX(gen_topics,Table5[[#This Row],[row]],Table5[[#This Row],[column]])="",0,1)</f>
        <v>1</v>
      </c>
    </row>
    <row r="223" spans="27:32" x14ac:dyDescent="0.2">
      <c r="AA223">
        <f ca="1">RAND()</f>
        <v>0.85578251608412648</v>
      </c>
      <c r="AB223">
        <f>ROW()-2</f>
        <v>221</v>
      </c>
      <c r="AC223">
        <v>221</v>
      </c>
      <c r="AD223">
        <f>IF(MOD(Table5[[#This Row],[ref]],MAX(Table3[Slots]))=0,QUOTIENT(Table5[[#This Row],[ref]],MAX(Table3[Slots])),QUOTIENT(Table5[[#This Row],[ref]],MAX(Table3[Slots]))+1)</f>
        <v>10</v>
      </c>
      <c r="AE223">
        <f>IF(MOD($AC223,MAX(Table3[Slots]))&lt;&gt;0,MOD($AC223,MAX(Table3[Slots])),MAX(Table3[Slots]))</f>
        <v>5</v>
      </c>
      <c r="AF223" s="11">
        <f ca="1">IF(INDEX(gen_topics,Table5[[#This Row],[row]],Table5[[#This Row],[column]])="",0,1)</f>
        <v>1</v>
      </c>
    </row>
    <row r="224" spans="27:32" x14ac:dyDescent="0.2">
      <c r="AA224">
        <f ca="1">RAND()</f>
        <v>0.65729066478303655</v>
      </c>
      <c r="AB224">
        <f>ROW()-2</f>
        <v>222</v>
      </c>
      <c r="AC224">
        <v>222</v>
      </c>
      <c r="AD224">
        <f>IF(MOD(Table5[[#This Row],[ref]],MAX(Table3[Slots]))=0,QUOTIENT(Table5[[#This Row],[ref]],MAX(Table3[Slots])),QUOTIENT(Table5[[#This Row],[ref]],MAX(Table3[Slots]))+1)</f>
        <v>10</v>
      </c>
      <c r="AE224">
        <f>IF(MOD($AC224,MAX(Table3[Slots]))&lt;&gt;0,MOD($AC224,MAX(Table3[Slots])),MAX(Table3[Slots]))</f>
        <v>6</v>
      </c>
      <c r="AF224" s="11">
        <f ca="1">IF(INDEX(gen_topics,Table5[[#This Row],[row]],Table5[[#This Row],[column]])="",0,1)</f>
        <v>1</v>
      </c>
    </row>
    <row r="225" spans="27:32" x14ac:dyDescent="0.2">
      <c r="AA225">
        <f ca="1">RAND()</f>
        <v>0.39784369955196275</v>
      </c>
      <c r="AB225">
        <f>ROW()-2</f>
        <v>223</v>
      </c>
      <c r="AC225">
        <v>223</v>
      </c>
      <c r="AD225">
        <f>IF(MOD(Table5[[#This Row],[ref]],MAX(Table3[Slots]))=0,QUOTIENT(Table5[[#This Row],[ref]],MAX(Table3[Slots])),QUOTIENT(Table5[[#This Row],[ref]],MAX(Table3[Slots]))+1)</f>
        <v>10</v>
      </c>
      <c r="AE225">
        <f>IF(MOD($AC225,MAX(Table3[Slots]))&lt;&gt;0,MOD($AC225,MAX(Table3[Slots])),MAX(Table3[Slots]))</f>
        <v>7</v>
      </c>
      <c r="AF225" s="11">
        <f ca="1">IF(INDEX(gen_topics,Table5[[#This Row],[row]],Table5[[#This Row],[column]])="",0,1)</f>
        <v>1</v>
      </c>
    </row>
    <row r="226" spans="27:32" x14ac:dyDescent="0.2">
      <c r="AA226">
        <f ca="1">RAND()</f>
        <v>0.3820896771366018</v>
      </c>
      <c r="AB226">
        <f>ROW()-2</f>
        <v>224</v>
      </c>
      <c r="AC226">
        <v>224</v>
      </c>
      <c r="AD226">
        <f>IF(MOD(Table5[[#This Row],[ref]],MAX(Table3[Slots]))=0,QUOTIENT(Table5[[#This Row],[ref]],MAX(Table3[Slots])),QUOTIENT(Table5[[#This Row],[ref]],MAX(Table3[Slots]))+1)</f>
        <v>10</v>
      </c>
      <c r="AE226">
        <f>IF(MOD($AC226,MAX(Table3[Slots]))&lt;&gt;0,MOD($AC226,MAX(Table3[Slots])),MAX(Table3[Slots]))</f>
        <v>8</v>
      </c>
      <c r="AF226" s="11">
        <f ca="1">IF(INDEX(gen_topics,Table5[[#This Row],[row]],Table5[[#This Row],[column]])="",0,1)</f>
        <v>1</v>
      </c>
    </row>
    <row r="227" spans="27:32" x14ac:dyDescent="0.2">
      <c r="AA227">
        <f ca="1">RAND()</f>
        <v>0.29072988686166779</v>
      </c>
      <c r="AB227">
        <f>ROW()-2</f>
        <v>225</v>
      </c>
      <c r="AC227">
        <v>225</v>
      </c>
      <c r="AD227">
        <f>IF(MOD(Table5[[#This Row],[ref]],MAX(Table3[Slots]))=0,QUOTIENT(Table5[[#This Row],[ref]],MAX(Table3[Slots])),QUOTIENT(Table5[[#This Row],[ref]],MAX(Table3[Slots]))+1)</f>
        <v>10</v>
      </c>
      <c r="AE227">
        <f>IF(MOD($AC227,MAX(Table3[Slots]))&lt;&gt;0,MOD($AC227,MAX(Table3[Slots])),MAX(Table3[Slots]))</f>
        <v>9</v>
      </c>
      <c r="AF227" s="11">
        <f ca="1">IF(INDEX(gen_topics,Table5[[#This Row],[row]],Table5[[#This Row],[column]])="",0,1)</f>
        <v>1</v>
      </c>
    </row>
    <row r="228" spans="27:32" x14ac:dyDescent="0.2">
      <c r="AA228">
        <f ca="1">RAND()</f>
        <v>0.82961038001210874</v>
      </c>
      <c r="AB228">
        <f>ROW()-2</f>
        <v>226</v>
      </c>
      <c r="AC228">
        <v>226</v>
      </c>
      <c r="AD228">
        <f>IF(MOD(Table5[[#This Row],[ref]],MAX(Table3[Slots]))=0,QUOTIENT(Table5[[#This Row],[ref]],MAX(Table3[Slots])),QUOTIENT(Table5[[#This Row],[ref]],MAX(Table3[Slots]))+1)</f>
        <v>10</v>
      </c>
      <c r="AE228">
        <f>IF(MOD($AC228,MAX(Table3[Slots]))&lt;&gt;0,MOD($AC228,MAX(Table3[Slots])),MAX(Table3[Slots]))</f>
        <v>10</v>
      </c>
      <c r="AF228" s="11">
        <f ca="1">IF(INDEX(gen_topics,Table5[[#This Row],[row]],Table5[[#This Row],[column]])="",0,1)</f>
        <v>1</v>
      </c>
    </row>
    <row r="229" spans="27:32" x14ac:dyDescent="0.2">
      <c r="AA229">
        <f ca="1">RAND()</f>
        <v>0.59416389662622537</v>
      </c>
      <c r="AB229">
        <f>ROW()-2</f>
        <v>227</v>
      </c>
      <c r="AC229">
        <v>227</v>
      </c>
      <c r="AD229">
        <f>IF(MOD(Table5[[#This Row],[ref]],MAX(Table3[Slots]))=0,QUOTIENT(Table5[[#This Row],[ref]],MAX(Table3[Slots])),QUOTIENT(Table5[[#This Row],[ref]],MAX(Table3[Slots]))+1)</f>
        <v>10</v>
      </c>
      <c r="AE229">
        <f>IF(MOD($AC229,MAX(Table3[Slots]))&lt;&gt;0,MOD($AC229,MAX(Table3[Slots])),MAX(Table3[Slots]))</f>
        <v>11</v>
      </c>
      <c r="AF229" s="11">
        <f ca="1">IF(INDEX(gen_topics,Table5[[#This Row],[row]],Table5[[#This Row],[column]])="",0,1)</f>
        <v>1</v>
      </c>
    </row>
    <row r="230" spans="27:32" x14ac:dyDescent="0.2">
      <c r="AA230">
        <f ca="1">RAND()</f>
        <v>0.48437226865821692</v>
      </c>
      <c r="AB230">
        <f>ROW()-2</f>
        <v>228</v>
      </c>
      <c r="AC230">
        <v>228</v>
      </c>
      <c r="AD230">
        <f>IF(MOD(Table5[[#This Row],[ref]],MAX(Table3[Slots]))=0,QUOTIENT(Table5[[#This Row],[ref]],MAX(Table3[Slots])),QUOTIENT(Table5[[#This Row],[ref]],MAX(Table3[Slots]))+1)</f>
        <v>10</v>
      </c>
      <c r="AE230">
        <f>IF(MOD($AC230,MAX(Table3[Slots]))&lt;&gt;0,MOD($AC230,MAX(Table3[Slots])),MAX(Table3[Slots]))</f>
        <v>12</v>
      </c>
      <c r="AF230" s="11">
        <f ca="1">IF(INDEX(gen_topics,Table5[[#This Row],[row]],Table5[[#This Row],[column]])="",0,1)</f>
        <v>1</v>
      </c>
    </row>
    <row r="231" spans="27:32" x14ac:dyDescent="0.2">
      <c r="AA231">
        <f ca="1">RAND()</f>
        <v>0.35010872746929633</v>
      </c>
      <c r="AB231">
        <f>ROW()-2</f>
        <v>229</v>
      </c>
      <c r="AC231">
        <v>229</v>
      </c>
      <c r="AD231">
        <f>IF(MOD(Table5[[#This Row],[ref]],MAX(Table3[Slots]))=0,QUOTIENT(Table5[[#This Row],[ref]],MAX(Table3[Slots])),QUOTIENT(Table5[[#This Row],[ref]],MAX(Table3[Slots]))+1)</f>
        <v>10</v>
      </c>
      <c r="AE231">
        <f>IF(MOD($AC231,MAX(Table3[Slots]))&lt;&gt;0,MOD($AC231,MAX(Table3[Slots])),MAX(Table3[Slots]))</f>
        <v>13</v>
      </c>
      <c r="AF231" s="11">
        <f ca="1">IF(INDEX(gen_topics,Table5[[#This Row],[row]],Table5[[#This Row],[column]])="",0,1)</f>
        <v>1</v>
      </c>
    </row>
    <row r="232" spans="27:32" x14ac:dyDescent="0.2">
      <c r="AA232">
        <f ca="1">RAND()</f>
        <v>0.10300212318383262</v>
      </c>
      <c r="AB232">
        <f>ROW()-2</f>
        <v>230</v>
      </c>
      <c r="AC232">
        <v>230</v>
      </c>
      <c r="AD232">
        <f>IF(MOD(Table5[[#This Row],[ref]],MAX(Table3[Slots]))=0,QUOTIENT(Table5[[#This Row],[ref]],MAX(Table3[Slots])),QUOTIENT(Table5[[#This Row],[ref]],MAX(Table3[Slots]))+1)</f>
        <v>10</v>
      </c>
      <c r="AE232">
        <f>IF(MOD($AC232,MAX(Table3[Slots]))&lt;&gt;0,MOD($AC232,MAX(Table3[Slots])),MAX(Table3[Slots]))</f>
        <v>14</v>
      </c>
      <c r="AF232" s="11">
        <f ca="1">IF(INDEX(gen_topics,Table5[[#This Row],[row]],Table5[[#This Row],[column]])="",0,1)</f>
        <v>1</v>
      </c>
    </row>
    <row r="233" spans="27:32" x14ac:dyDescent="0.2">
      <c r="AA233">
        <f ca="1">RAND()</f>
        <v>0.58663303006167211</v>
      </c>
      <c r="AB233">
        <f>ROW()-2</f>
        <v>231</v>
      </c>
      <c r="AC233">
        <v>231</v>
      </c>
      <c r="AD233">
        <f>IF(MOD(Table5[[#This Row],[ref]],MAX(Table3[Slots]))=0,QUOTIENT(Table5[[#This Row],[ref]],MAX(Table3[Slots])),QUOTIENT(Table5[[#This Row],[ref]],MAX(Table3[Slots]))+1)</f>
        <v>10</v>
      </c>
      <c r="AE233">
        <f>IF(MOD($AC233,MAX(Table3[Slots]))&lt;&gt;0,MOD($AC233,MAX(Table3[Slots])),MAX(Table3[Slots]))</f>
        <v>15</v>
      </c>
      <c r="AF233" s="11">
        <f ca="1">IF(INDEX(gen_topics,Table5[[#This Row],[row]],Table5[[#This Row],[column]])="",0,1)</f>
        <v>1</v>
      </c>
    </row>
    <row r="234" spans="27:32" x14ac:dyDescent="0.2">
      <c r="AA234">
        <f ca="1">RAND()</f>
        <v>0.81200224706093393</v>
      </c>
      <c r="AB234">
        <f>ROW()-2</f>
        <v>232</v>
      </c>
      <c r="AC234">
        <v>232</v>
      </c>
      <c r="AD234">
        <f>IF(MOD(Table5[[#This Row],[ref]],MAX(Table3[Slots]))=0,QUOTIENT(Table5[[#This Row],[ref]],MAX(Table3[Slots])),QUOTIENT(Table5[[#This Row],[ref]],MAX(Table3[Slots]))+1)</f>
        <v>10</v>
      </c>
      <c r="AE234">
        <f>IF(MOD($AC234,MAX(Table3[Slots]))&lt;&gt;0,MOD($AC234,MAX(Table3[Slots])),MAX(Table3[Slots]))</f>
        <v>16</v>
      </c>
      <c r="AF234" s="11">
        <f ca="1">IF(INDEX(gen_topics,Table5[[#This Row],[row]],Table5[[#This Row],[column]])="",0,1)</f>
        <v>1</v>
      </c>
    </row>
    <row r="235" spans="27:32" x14ac:dyDescent="0.2">
      <c r="AA235">
        <f ca="1">RAND()</f>
        <v>0.42574834549993101</v>
      </c>
      <c r="AB235">
        <f>ROW()-2</f>
        <v>233</v>
      </c>
      <c r="AC235">
        <v>233</v>
      </c>
      <c r="AD235">
        <f>IF(MOD(Table5[[#This Row],[ref]],MAX(Table3[Slots]))=0,QUOTIENT(Table5[[#This Row],[ref]],MAX(Table3[Slots])),QUOTIENT(Table5[[#This Row],[ref]],MAX(Table3[Slots]))+1)</f>
        <v>10</v>
      </c>
      <c r="AE235">
        <f>IF(MOD($AC235,MAX(Table3[Slots]))&lt;&gt;0,MOD($AC235,MAX(Table3[Slots])),MAX(Table3[Slots]))</f>
        <v>17</v>
      </c>
      <c r="AF235" s="11">
        <f ca="1">IF(INDEX(gen_topics,Table5[[#This Row],[row]],Table5[[#This Row],[column]])="",0,1)</f>
        <v>1</v>
      </c>
    </row>
    <row r="236" spans="27:32" x14ac:dyDescent="0.2">
      <c r="AA236">
        <f ca="1">RAND()</f>
        <v>0.82553667192074442</v>
      </c>
      <c r="AB236">
        <f>ROW()-2</f>
        <v>234</v>
      </c>
      <c r="AC236">
        <v>234</v>
      </c>
      <c r="AD236">
        <f>IF(MOD(Table5[[#This Row],[ref]],MAX(Table3[Slots]))=0,QUOTIENT(Table5[[#This Row],[ref]],MAX(Table3[Slots])),QUOTIENT(Table5[[#This Row],[ref]],MAX(Table3[Slots]))+1)</f>
        <v>10</v>
      </c>
      <c r="AE236">
        <f>IF(MOD($AC236,MAX(Table3[Slots]))&lt;&gt;0,MOD($AC236,MAX(Table3[Slots])),MAX(Table3[Slots]))</f>
        <v>18</v>
      </c>
      <c r="AF236" s="11">
        <f ca="1">IF(INDEX(gen_topics,Table5[[#This Row],[row]],Table5[[#This Row],[column]])="",0,1)</f>
        <v>1</v>
      </c>
    </row>
    <row r="237" spans="27:32" x14ac:dyDescent="0.2">
      <c r="AA237">
        <f ca="1">RAND()</f>
        <v>0.63533618173581863</v>
      </c>
      <c r="AB237">
        <f>ROW()-2</f>
        <v>235</v>
      </c>
      <c r="AC237">
        <v>235</v>
      </c>
      <c r="AD237">
        <f>IF(MOD(Table5[[#This Row],[ref]],MAX(Table3[Slots]))=0,QUOTIENT(Table5[[#This Row],[ref]],MAX(Table3[Slots])),QUOTIENT(Table5[[#This Row],[ref]],MAX(Table3[Slots]))+1)</f>
        <v>10</v>
      </c>
      <c r="AE237">
        <f>IF(MOD($AC237,MAX(Table3[Slots]))&lt;&gt;0,MOD($AC237,MAX(Table3[Slots])),MAX(Table3[Slots]))</f>
        <v>19</v>
      </c>
      <c r="AF237" s="11">
        <f ca="1">IF(INDEX(gen_topics,Table5[[#This Row],[row]],Table5[[#This Row],[column]])="",0,1)</f>
        <v>1</v>
      </c>
    </row>
    <row r="238" spans="27:32" x14ac:dyDescent="0.2">
      <c r="AA238">
        <f ca="1">RAND()</f>
        <v>0.91290032388278075</v>
      </c>
      <c r="AB238">
        <f>ROW()-2</f>
        <v>236</v>
      </c>
      <c r="AC238">
        <v>236</v>
      </c>
      <c r="AD238">
        <f>IF(MOD(Table5[[#This Row],[ref]],MAX(Table3[Slots]))=0,QUOTIENT(Table5[[#This Row],[ref]],MAX(Table3[Slots])),QUOTIENT(Table5[[#This Row],[ref]],MAX(Table3[Slots]))+1)</f>
        <v>10</v>
      </c>
      <c r="AE238">
        <f>IF(MOD($AC238,MAX(Table3[Slots]))&lt;&gt;0,MOD($AC238,MAX(Table3[Slots])),MAX(Table3[Slots]))</f>
        <v>20</v>
      </c>
      <c r="AF238" s="11">
        <f ca="1">IF(INDEX(gen_topics,Table5[[#This Row],[row]],Table5[[#This Row],[column]])="",0,1)</f>
        <v>1</v>
      </c>
    </row>
    <row r="239" spans="27:32" x14ac:dyDescent="0.2">
      <c r="AA239">
        <f ca="1">RAND()</f>
        <v>0.77523753113893001</v>
      </c>
      <c r="AB239">
        <f>ROW()-2</f>
        <v>237</v>
      </c>
      <c r="AC239">
        <v>237</v>
      </c>
      <c r="AD239">
        <f>IF(MOD(Table5[[#This Row],[ref]],MAX(Table3[Slots]))=0,QUOTIENT(Table5[[#This Row],[ref]],MAX(Table3[Slots])),QUOTIENT(Table5[[#This Row],[ref]],MAX(Table3[Slots]))+1)</f>
        <v>10</v>
      </c>
      <c r="AE239">
        <f>IF(MOD($AC239,MAX(Table3[Slots]))&lt;&gt;0,MOD($AC239,MAX(Table3[Slots])),MAX(Table3[Slots]))</f>
        <v>21</v>
      </c>
      <c r="AF239" s="11">
        <f ca="1">IF(INDEX(gen_topics,Table5[[#This Row],[row]],Table5[[#This Row],[column]])="",0,1)</f>
        <v>1</v>
      </c>
    </row>
    <row r="240" spans="27:32" x14ac:dyDescent="0.2">
      <c r="AA240">
        <f ca="1">RAND()</f>
        <v>0.31100245626154333</v>
      </c>
      <c r="AB240">
        <f>ROW()-2</f>
        <v>238</v>
      </c>
      <c r="AC240">
        <v>238</v>
      </c>
      <c r="AD240">
        <f>IF(MOD(Table5[[#This Row],[ref]],MAX(Table3[Slots]))=0,QUOTIENT(Table5[[#This Row],[ref]],MAX(Table3[Slots])),QUOTIENT(Table5[[#This Row],[ref]],MAX(Table3[Slots]))+1)</f>
        <v>10</v>
      </c>
      <c r="AE240">
        <f>IF(MOD($AC240,MAX(Table3[Slots]))&lt;&gt;0,MOD($AC240,MAX(Table3[Slots])),MAX(Table3[Slots]))</f>
        <v>22</v>
      </c>
      <c r="AF240" s="11">
        <f ca="1">IF(INDEX(gen_topics,Table5[[#This Row],[row]],Table5[[#This Row],[column]])="",0,1)</f>
        <v>1</v>
      </c>
    </row>
    <row r="241" spans="27:32" x14ac:dyDescent="0.2">
      <c r="AA241">
        <f ca="1">RAND()</f>
        <v>0.23228774452466194</v>
      </c>
      <c r="AB241">
        <f>ROW()-2</f>
        <v>239</v>
      </c>
      <c r="AC241">
        <v>239</v>
      </c>
      <c r="AD241">
        <f>IF(MOD(Table5[[#This Row],[ref]],MAX(Table3[Slots]))=0,QUOTIENT(Table5[[#This Row],[ref]],MAX(Table3[Slots])),QUOTIENT(Table5[[#This Row],[ref]],MAX(Table3[Slots]))+1)</f>
        <v>10</v>
      </c>
      <c r="AE241">
        <f>IF(MOD($AC241,MAX(Table3[Slots]))&lt;&gt;0,MOD($AC241,MAX(Table3[Slots])),MAX(Table3[Slots]))</f>
        <v>23</v>
      </c>
      <c r="AF241" s="11">
        <f ca="1">IF(INDEX(gen_topics,Table5[[#This Row],[row]],Table5[[#This Row],[column]])="",0,1)</f>
        <v>1</v>
      </c>
    </row>
    <row r="242" spans="27:32" x14ac:dyDescent="0.2">
      <c r="AA242">
        <f ca="1">RAND()</f>
        <v>0.72454699528429478</v>
      </c>
      <c r="AB242">
        <f>ROW()-2</f>
        <v>240</v>
      </c>
      <c r="AC242">
        <v>240</v>
      </c>
      <c r="AD242">
        <f>IF(MOD(Table5[[#This Row],[ref]],MAX(Table3[Slots]))=0,QUOTIENT(Table5[[#This Row],[ref]],MAX(Table3[Slots])),QUOTIENT(Table5[[#This Row],[ref]],MAX(Table3[Slots]))+1)</f>
        <v>10</v>
      </c>
      <c r="AE242">
        <f>IF(MOD($AC242,MAX(Table3[Slots]))&lt;&gt;0,MOD($AC242,MAX(Table3[Slots])),MAX(Table3[Slots]))</f>
        <v>24</v>
      </c>
      <c r="AF242" s="11">
        <f ca="1">IF(INDEX(gen_topics,Table5[[#This Row],[row]],Table5[[#This Row],[column]])="",0,1)</f>
        <v>1</v>
      </c>
    </row>
    <row r="243" spans="27:32" x14ac:dyDescent="0.2">
      <c r="AF243" s="11"/>
    </row>
    <row r="244" spans="27:32" x14ac:dyDescent="0.2">
      <c r="AF244" s="11"/>
    </row>
    <row r="245" spans="27:32" x14ac:dyDescent="0.2">
      <c r="AF245" s="11"/>
    </row>
  </sheetData>
  <sheetProtection formatCells="0" formatColumns="0" formatRows="0" insertColumns="0" insertRows="0" insertHyperlinks="0" deleteColumns="0" deleteRows="0" sort="0" autoFilter="0" pivotTables="0"/>
  <dataConsolidate/>
  <conditionalFormatting sqref="AF3:AF242">
    <cfRule type="cellIs" dxfId="3" priority="3" operator="equal">
      <formula>0</formula>
    </cfRule>
  </conditionalFormatting>
  <conditionalFormatting sqref="K3:K98">
    <cfRule type="cellIs" dxfId="2" priority="1" operator="notEqual">
      <formula>$J3</formula>
    </cfRule>
  </conditionalFormatting>
  <dataValidations disablePrompts="1" count="1">
    <dataValidation type="list" showDropDown="1" showInputMessage="1" showErrorMessage="1" sqref="H3:H98" xr:uid="{5074AFC9-3732-C34B-BED0-6E06750411CF}">
      <formula1>$A$3:$A$12</formula1>
    </dataValidation>
  </dataValidations>
  <pageMargins left="0.7" right="0.7" top="0.75" bottom="0.75" header="0.3" footer="0.3"/>
  <pageSetup paperSize="9" orientation="portrait" horizontalDpi="0" verticalDpi="0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F2AB-A10E-B640-803C-3119F45B48D4}">
  <sheetPr codeName="Sheet4"/>
  <dimension ref="A1:BM13"/>
  <sheetViews>
    <sheetView tabSelected="1" zoomScale="80" zoomScaleNormal="80" workbookViewId="0">
      <selection activeCell="A2" sqref="A2:BM10"/>
    </sheetView>
  </sheetViews>
  <sheetFormatPr baseColWidth="10" defaultColWidth="16.5" defaultRowHeight="15" x14ac:dyDescent="0.2"/>
  <cols>
    <col min="2" max="2" width="16.1640625" customWidth="1"/>
  </cols>
  <sheetData>
    <row r="1" spans="1:65" x14ac:dyDescent="0.2">
      <c r="A1" s="10"/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  <c r="AZ1" s="10">
        <v>51</v>
      </c>
      <c r="BA1" s="10">
        <v>52</v>
      </c>
      <c r="BB1" s="10">
        <v>53</v>
      </c>
      <c r="BC1" s="10">
        <v>54</v>
      </c>
      <c r="BD1" s="10">
        <v>55</v>
      </c>
      <c r="BE1" s="10">
        <v>56</v>
      </c>
      <c r="BF1" s="10">
        <v>57</v>
      </c>
      <c r="BG1" s="10">
        <v>58</v>
      </c>
      <c r="BH1" s="10">
        <v>59</v>
      </c>
      <c r="BI1" s="10">
        <v>60</v>
      </c>
      <c r="BJ1" s="10">
        <v>61</v>
      </c>
      <c r="BK1" s="10">
        <v>62</v>
      </c>
      <c r="BL1" s="10">
        <v>63</v>
      </c>
      <c r="BM1" s="10">
        <v>64</v>
      </c>
    </row>
    <row r="2" spans="1:65" ht="16" thickBot="1" x14ac:dyDescent="0.25">
      <c r="A2" s="10"/>
      <c r="B2" s="14">
        <f>Timeslots!D4</f>
        <v>43562</v>
      </c>
      <c r="C2" s="14">
        <f>Timeslots!C4</f>
        <v>43561</v>
      </c>
      <c r="D2" s="14">
        <f>Timeslots!D4</f>
        <v>43562</v>
      </c>
      <c r="E2" s="14">
        <f>Timeslots!E4</f>
        <v>43563</v>
      </c>
      <c r="F2" s="14">
        <f>Timeslots!F4</f>
        <v>43564</v>
      </c>
      <c r="G2" s="14">
        <f>Timeslots!G4</f>
        <v>43565</v>
      </c>
      <c r="H2" s="14">
        <f>Timeslots!H4</f>
        <v>43566</v>
      </c>
      <c r="I2" s="14">
        <f>Timeslots!I4</f>
        <v>43567</v>
      </c>
      <c r="J2" s="14">
        <f>Timeslots!J4</f>
        <v>43568</v>
      </c>
      <c r="K2" s="14">
        <f>Timeslots!K4</f>
        <v>43569</v>
      </c>
      <c r="L2" s="14">
        <f>Timeslots!L4</f>
        <v>43570</v>
      </c>
      <c r="M2" s="14">
        <f>Timeslots!M4</f>
        <v>43571</v>
      </c>
      <c r="N2" s="14">
        <f>Timeslots!N4</f>
        <v>43572</v>
      </c>
      <c r="O2" s="14">
        <f>Timeslots!O4</f>
        <v>43573</v>
      </c>
      <c r="P2" s="14">
        <f>Timeslots!P4</f>
        <v>43574</v>
      </c>
      <c r="Q2" s="14">
        <f>Timeslots!Q4</f>
        <v>43575</v>
      </c>
      <c r="R2" s="14">
        <f>Timeslots!R4</f>
        <v>43576</v>
      </c>
      <c r="S2" s="14">
        <f>Timeslots!S4</f>
        <v>43577</v>
      </c>
      <c r="T2" s="14">
        <f>Timeslots!T4</f>
        <v>43578</v>
      </c>
      <c r="U2" s="14">
        <f>Timeslots!U4</f>
        <v>43579</v>
      </c>
      <c r="V2" s="14">
        <f>Timeslots!V4</f>
        <v>43580</v>
      </c>
      <c r="W2" s="14">
        <f>Timeslots!W4</f>
        <v>43581</v>
      </c>
      <c r="X2" s="14">
        <f>Timeslots!X4</f>
        <v>43582</v>
      </c>
      <c r="Y2" s="14">
        <f>Timeslots!Y4</f>
        <v>43583</v>
      </c>
      <c r="Z2" s="14">
        <f>Timeslots!Z4</f>
        <v>43584</v>
      </c>
      <c r="AA2" s="14">
        <f>Timeslots!AA4</f>
        <v>43585</v>
      </c>
      <c r="AB2" s="14">
        <f>Timeslots!AB4</f>
        <v>43586</v>
      </c>
      <c r="AC2" s="14">
        <f>Timeslots!AC4</f>
        <v>43587</v>
      </c>
      <c r="AD2" s="14">
        <f>Timeslots!AD4</f>
        <v>43588</v>
      </c>
      <c r="AE2" s="14">
        <f>Timeslots!AE4</f>
        <v>43589</v>
      </c>
      <c r="AF2" s="14">
        <f>Timeslots!AF4</f>
        <v>43590</v>
      </c>
      <c r="AG2" s="14">
        <f>Timeslots!AG4</f>
        <v>43591</v>
      </c>
      <c r="AH2" s="14">
        <f>Timeslots!AH4</f>
        <v>43592</v>
      </c>
      <c r="AI2" s="14">
        <f>Timeslots!AI4</f>
        <v>43593</v>
      </c>
      <c r="AJ2" s="14">
        <f>Timeslots!AJ4</f>
        <v>43594</v>
      </c>
      <c r="AK2" s="14">
        <f>Timeslots!AK4</f>
        <v>43595</v>
      </c>
      <c r="AL2" s="14">
        <f>Timeslots!AL4</f>
        <v>43596</v>
      </c>
      <c r="AM2" s="14">
        <f>Timeslots!AM4</f>
        <v>43597</v>
      </c>
      <c r="AN2" s="14">
        <f>Timeslots!AN4</f>
        <v>43598</v>
      </c>
      <c r="AO2" s="14">
        <f>Timeslots!AO4</f>
        <v>43599</v>
      </c>
      <c r="AP2" s="14">
        <f>Timeslots!AP4</f>
        <v>43600</v>
      </c>
      <c r="AQ2" s="14">
        <f>Timeslots!AQ4</f>
        <v>43601</v>
      </c>
      <c r="AR2" s="14">
        <f>Timeslots!AR4</f>
        <v>43602</v>
      </c>
      <c r="AS2" s="14">
        <f>Timeslots!AS4</f>
        <v>43603</v>
      </c>
      <c r="AT2" s="14">
        <f>Timeslots!AT4</f>
        <v>43604</v>
      </c>
      <c r="AU2" s="14">
        <f>Timeslots!AU4</f>
        <v>43605</v>
      </c>
      <c r="AV2" s="14">
        <f>Timeslots!AV4</f>
        <v>43606</v>
      </c>
      <c r="AW2" s="14">
        <f>Timeslots!AW4</f>
        <v>43607</v>
      </c>
      <c r="AX2" s="14">
        <f>Timeslots!AX4</f>
        <v>43608</v>
      </c>
      <c r="AY2" s="14">
        <f>Timeslots!AY4</f>
        <v>43609</v>
      </c>
      <c r="AZ2" s="14">
        <f>Timeslots!AZ4</f>
        <v>43610</v>
      </c>
      <c r="BA2" s="14">
        <f>Timeslots!BA4</f>
        <v>43611</v>
      </c>
      <c r="BB2" s="14">
        <f>Timeslots!BB4</f>
        <v>43612</v>
      </c>
      <c r="BC2" s="14">
        <f>Timeslots!BC4</f>
        <v>43613</v>
      </c>
      <c r="BD2" s="14">
        <f>Timeslots!BD4</f>
        <v>43614</v>
      </c>
      <c r="BE2" s="14">
        <f>Timeslots!BE4</f>
        <v>43615</v>
      </c>
      <c r="BF2" s="14">
        <f>Timeslots!BF4</f>
        <v>43616</v>
      </c>
      <c r="BG2" s="14">
        <f>Timeslots!BG4</f>
        <v>43617</v>
      </c>
      <c r="BH2" s="14">
        <f>Timeslots!BH4</f>
        <v>43618</v>
      </c>
      <c r="BI2" s="14">
        <f>Timeslots!BI4</f>
        <v>43619</v>
      </c>
      <c r="BJ2" s="14">
        <f>Timeslots!BJ4</f>
        <v>43620</v>
      </c>
      <c r="BK2" s="14">
        <f>Timeslots!BK4</f>
        <v>43621</v>
      </c>
      <c r="BL2" s="14">
        <f>Timeslots!BL4</f>
        <v>43622</v>
      </c>
      <c r="BM2" s="14">
        <f>Timeslots!BM4</f>
        <v>43623</v>
      </c>
    </row>
    <row r="3" spans="1:65" ht="51" x14ac:dyDescent="0.2">
      <c r="A3" s="10">
        <f>Timeslots!A5</f>
        <v>1</v>
      </c>
      <c r="B3" s="12" t="str">
        <f ca="1">IF(AND(ISNUMBER(INDEX(Slots,$A3,B$1)),INDEX(Table5[valid],MATCH((B$1-1)*ROWS(Timetable)+$A3,Table5[auto_index],0),1)=1),INDEX(gen_topics,INDEX(Table5[],MATCH((B$1-1)*ROWS(Timetable)+$A3,Table5[auto_index],0),5),INDEX(Table5[],MATCH((B$1-1)*ROWS(Timetable)+$A3,Table5[auto_index],0),4)),"")</f>
        <v>Words &amp; Morphology</v>
      </c>
      <c r="C3" s="16" t="str">
        <f ca="1">IF(AND(ISNUMBER(INDEX(Slots,$A3,C$1)),INDEX(Table5[valid],MATCH((C$1-1)*ROWS(Timetable)+$A3,Table5[auto_index],0),1)=1),INDEX(gen_topics,INDEX(Table5[],MATCH((C$1-1)*ROWS(Timetable)+$A3,Table5[auto_index],0),5),INDEX(Table5[],MATCH((C$1-1)*ROWS(Timetable)+$A3,Table5[auto_index],0),4)),"")</f>
        <v>Beyond Question Answering</v>
      </c>
      <c r="D3" s="16" t="str">
        <f ca="1">IF(AND(ISNUMBER(INDEX(Slots,$A3,D$1)),INDEX(Table5[valid],MATCH((D$1-1)*ROWS(Timetable)+$A3,Table5[auto_index],0),1)=1),INDEX(gen_topics,INDEX(Table5[],MATCH((D$1-1)*ROWS(Timetable)+$A3,Table5[auto_index],0),5),INDEX(Table5[],MATCH((D$1-1)*ROWS(Timetable)+$A3,Table5[auto_index],0),4)),"")</f>
        <v>Semantics</v>
      </c>
      <c r="E3" s="16" t="str">
        <f ca="1">IF(AND(ISNUMBER(INDEX(Slots,$A3,E$1)),INDEX(Table5[valid],MATCH((E$1-1)*ROWS(Timetable)+$A3,Table5[auto_index],0),1)=1),INDEX(gen_topics,INDEX(Table5[],MATCH((E$1-1)*ROWS(Timetable)+$A3,Table5[auto_index],0),5),INDEX(Table5[],MATCH((E$1-1)*ROWS(Timetable)+$A3,Table5[auto_index],0),4)),"")</f>
        <v>Human Vision</v>
      </c>
      <c r="F3" s="16" t="str">
        <f ca="1">IF(AND(ISNUMBER(INDEX(Slots,$A3,F$1)),INDEX(Table5[valid],MATCH((F$1-1)*ROWS(Timetable)+$A3,Table5[auto_index],0),1)=1),INDEX(gen_topics,INDEX(Table5[],MATCH((F$1-1)*ROWS(Timetable)+$A3,Table5[auto_index],0),5),INDEX(Table5[],MATCH((F$1-1)*ROWS(Timetable)+$A3,Table5[auto_index],0),4)),"")</f>
        <v>Advanced Edge Detection</v>
      </c>
      <c r="G3" s="16" t="str">
        <f ca="1">IF(AND(ISNUMBER(INDEX(Slots,$A3,G$1)),INDEX(Table5[valid],MATCH((G$1-1)*ROWS(Timetable)+$A3,Table5[auto_index],0),1)=1),INDEX(gen_topics,INDEX(Table5[],MATCH((G$1-1)*ROWS(Timetable)+$A3,Table5[auto_index],0),5),INDEX(Table5[],MATCH((G$1-1)*ROWS(Timetable)+$A3,Table5[auto_index],0),4)),"")</f>
        <v>Face Recognition</v>
      </c>
      <c r="H3" s="16" t="str">
        <f ca="1">IF(AND(ISNUMBER(INDEX(Slots,$A3,H$1)),INDEX(Table5[valid],MATCH((H$1-1)*ROWS(Timetable)+$A3,Table5[auto_index],0),1)=1),INDEX(gen_topics,INDEX(Table5[],MATCH((H$1-1)*ROWS(Timetable)+$A3,Table5[auto_index],0),5),INDEX(Table5[],MATCH((H$1-1)*ROWS(Timetable)+$A3,Table5[auto_index],0),4)),"")</f>
        <v>Regular Languages and Automata</v>
      </c>
      <c r="I3" s="16" t="str">
        <f ca="1">IF(AND(ISNUMBER(INDEX(Slots,$A3,I$1)),INDEX(Table5[valid],MATCH((I$1-1)*ROWS(Timetable)+$A3,Table5[auto_index],0),1)=1),INDEX(gen_topics,INDEX(Table5[],MATCH((I$1-1)*ROWS(Timetable)+$A3,Table5[auto_index],0),5),INDEX(Table5[],MATCH((I$1-1)*ROWS(Timetable)+$A3,Table5[auto_index],0),4)),"")</f>
        <v>NP</v>
      </c>
      <c r="J3" s="16" t="str">
        <f ca="1">IF(AND(ISNUMBER(INDEX(Slots,$A3,J$1)),INDEX(Table5[valid],MATCH((J$1-1)*ROWS(Timetable)+$A3,Table5[auto_index],0),1)=1),INDEX(gen_topics,INDEX(Table5[],MATCH((J$1-1)*ROWS(Timetable)+$A3,Table5[auto_index],0),5),INDEX(Table5[],MATCH((J$1-1)*ROWS(Timetable)+$A3,Table5[auto_index],0),4)),"")</f>
        <v>Lambda Calculus</v>
      </c>
      <c r="K3" s="16" t="str">
        <f ca="1">IF(AND(ISNUMBER(INDEX(Slots,$A3,K$1)),INDEX(Table5[valid],MATCH((K$1-1)*ROWS(Timetable)+$A3,Table5[auto_index],0),1)=1),INDEX(gen_topics,INDEX(Table5[],MATCH((K$1-1)*ROWS(Timetable)+$A3,Table5[auto_index],0),5),INDEX(Table5[],MATCH((K$1-1)*ROWS(Timetable)+$A3,Table5[auto_index],0),4)),"")</f>
        <v>An Introduction to design and use of Database systems</v>
      </c>
      <c r="L3" s="16" t="str">
        <f ca="1">IF(AND(ISNUMBER(INDEX(Slots,$A3,L$1)),INDEX(Table5[valid],MATCH((L$1-1)*ROWS(Timetable)+$A3,Table5[auto_index],0),1)=1),INDEX(gen_topics,INDEX(Table5[],MATCH((L$1-1)*ROWS(Timetable)+$A3,Table5[auto_index],0),5),INDEX(Table5[],MATCH((L$1-1)*ROWS(Timetable)+$A3,Table5[auto_index],0),4)),"")</f>
        <v>Relational Databases</v>
      </c>
      <c r="M3" s="16" t="str">
        <f ca="1">IF(AND(ISNUMBER(INDEX(Slots,$A3,M$1)),INDEX(Table5[valid],MATCH((M$1-1)*ROWS(Timetable)+$A3,Table5[auto_index],0),1)=1),INDEX(gen_topics,INDEX(Table5[],MATCH((M$1-1)*ROWS(Timetable)+$A3,Table5[auto_index],0),5),INDEX(Table5[],MATCH((M$1-1)*ROWS(Timetable)+$A3,Table5[auto_index],0),4)),"")</f>
        <v>Introduction to SQL</v>
      </c>
      <c r="N3" s="16" t="str">
        <f ca="1">IF(AND(ISNUMBER(INDEX(Slots,$A3,N$1)),INDEX(Table5[valid],MATCH((N$1-1)*ROWS(Timetable)+$A3,Table5[auto_index],0),1)=1),INDEX(gen_topics,INDEX(Table5[],MATCH((N$1-1)*ROWS(Timetable)+$A3,Table5[auto_index],0),5),INDEX(Table5[],MATCH((N$1-1)*ROWS(Timetable)+$A3,Table5[auto_index],0),4)),"")</f>
        <v>Von Neumann Architecture</v>
      </c>
      <c r="O3" s="16" t="str">
        <f ca="1">IF(AND(ISNUMBER(INDEX(Slots,$A3,O$1)),INDEX(Table5[valid],MATCH((O$1-1)*ROWS(Timetable)+$A3,Table5[auto_index],0),1)=1),INDEX(gen_topics,INDEX(Table5[],MATCH((O$1-1)*ROWS(Timetable)+$A3,Table5[auto_index],0),5),INDEX(Table5[],MATCH((O$1-1)*ROWS(Timetable)+$A3,Table5[auto_index],0),4)),"")</f>
        <v>Improving Performance - Pipelining</v>
      </c>
      <c r="P3" s="16" t="str">
        <f ca="1">IF(AND(ISNUMBER(INDEX(Slots,$A3,P$1)),INDEX(Table5[valid],MATCH((P$1-1)*ROWS(Timetable)+$A3,Table5[auto_index],0),1)=1),INDEX(gen_topics,INDEX(Table5[],MATCH((P$1-1)*ROWS(Timetable)+$A3,Table5[auto_index],0),5),INDEX(Table5[],MATCH((P$1-1)*ROWS(Timetable)+$A3,Table5[auto_index],0),4)),"")</f>
        <v>Superscalar</v>
      </c>
      <c r="Q3" s="16" t="str">
        <f ca="1">IF(AND(ISNUMBER(INDEX(Slots,$A3,Q$1)),INDEX(Table5[valid],MATCH((Q$1-1)*ROWS(Timetable)+$A3,Table5[auto_index],0),1)=1),INDEX(gen_topics,INDEX(Table5[],MATCH((Q$1-1)*ROWS(Timetable)+$A3,Table5[auto_index],0),5),INDEX(Table5[],MATCH((Q$1-1)*ROWS(Timetable)+$A3,Table5[auto_index],0),4)),"")</f>
        <v>Introduction to C programming</v>
      </c>
      <c r="R3" s="16" t="str">
        <f ca="1">IF(AND(ISNUMBER(INDEX(Slots,$A3,R$1)),INDEX(Table5[valid],MATCH((R$1-1)*ROWS(Timetable)+$A3,Table5[auto_index],0),1)=1),INDEX(gen_topics,INDEX(Table5[],MATCH((R$1-1)*ROWS(Timetable)+$A3,Table5[auto_index],0),5),INDEX(Table5[],MATCH((R$1-1)*ROWS(Timetable)+$A3,Table5[auto_index],0),4)),"")</f>
        <v>Inheritance</v>
      </c>
      <c r="S3" s="16" t="str">
        <f ca="1">IF(AND(ISNUMBER(INDEX(Slots,$A3,S$1)),INDEX(Table5[valid],MATCH((S$1-1)*ROWS(Timetable)+$A3,Table5[auto_index],0),1)=1),INDEX(gen_topics,INDEX(Table5[],MATCH((S$1-1)*ROWS(Timetable)+$A3,Table5[auto_index],0),5),INDEX(Table5[],MATCH((S$1-1)*ROWS(Timetable)+$A3,Table5[auto_index],0),4)),"")</f>
        <v>Polymorphism</v>
      </c>
      <c r="T3" s="16" t="str">
        <f ca="1">IF(AND(ISNUMBER(INDEX(Slots,$A3,T$1)),INDEX(Table5[valid],MATCH((T$1-1)*ROWS(Timetable)+$A3,Table5[auto_index],0),1)=1),INDEX(gen_topics,INDEX(Table5[],MATCH((T$1-1)*ROWS(Timetable)+$A3,Table5[auto_index],0),5),INDEX(Table5[],MATCH((T$1-1)*ROWS(Timetable)+$A3,Table5[auto_index],0),4)),"")</f>
        <v>Linear equations - Gaussian elimination</v>
      </c>
      <c r="U3" s="16" t="str">
        <f ca="1">IF(AND(ISNUMBER(INDEX(Slots,$A3,U$1)),INDEX(Table5[valid],MATCH((U$1-1)*ROWS(Timetable)+$A3,Table5[auto_index],0),1)=1),INDEX(gen_topics,INDEX(Table5[],MATCH((U$1-1)*ROWS(Timetable)+$A3,Table5[auto_index],0),5),INDEX(Table5[],MATCH((U$1-1)*ROWS(Timetable)+$A3,Table5[auto_index],0),4)),"")</f>
        <v>Probability</v>
      </c>
      <c r="V3" s="16" t="str">
        <f ca="1">IF(AND(ISNUMBER(INDEX(Slots,$A3,V$1)),INDEX(Table5[valid],MATCH((V$1-1)*ROWS(Timetable)+$A3,Table5[auto_index],0),1)=1),INDEX(gen_topics,INDEX(Table5[],MATCH((V$1-1)*ROWS(Timetable)+$A3,Table5[auto_index],0),5),INDEX(Table5[],MATCH((V$1-1)*ROWS(Timetable)+$A3,Table5[auto_index],0),4)),"")</f>
        <v>Functions</v>
      </c>
      <c r="W3" s="16" t="str">
        <f ca="1">IF(AND(ISNUMBER(INDEX(Slots,$A3,W$1)),INDEX(Table5[valid],MATCH((W$1-1)*ROWS(Timetable)+$A3,Table5[auto_index],0),1)=1),INDEX(gen_topics,INDEX(Table5[],MATCH((W$1-1)*ROWS(Timetable)+$A3,Table5[auto_index],0),5),INDEX(Table5[],MATCH((W$1-1)*ROWS(Timetable)+$A3,Table5[auto_index],0),4)),"")</f>
        <v>Cryptography</v>
      </c>
      <c r="X3" s="16" t="str">
        <f ca="1">IF(AND(ISNUMBER(INDEX(Slots,$A3,X$1)),INDEX(Table5[valid],MATCH((X$1-1)*ROWS(Timetable)+$A3,Table5[auto_index],0),1)=1),INDEX(gen_topics,INDEX(Table5[],MATCH((X$1-1)*ROWS(Timetable)+$A3,Table5[auto_index],0),5),INDEX(Table5[],MATCH((X$1-1)*ROWS(Timetable)+$A3,Table5[auto_index],0),4)),"")</f>
        <v>Web Security</v>
      </c>
      <c r="Y3" s="16" t="str">
        <f ca="1">IF(AND(ISNUMBER(INDEX(Slots,$A3,Y$1)),INDEX(Table5[valid],MATCH((Y$1-1)*ROWS(Timetable)+$A3,Table5[auto_index],0),1)=1),INDEX(gen_topics,INDEX(Table5[],MATCH((Y$1-1)*ROWS(Timetable)+$A3,Table5[auto_index],0),5),INDEX(Table5[],MATCH((Y$1-1)*ROWS(Timetable)+$A3,Table5[auto_index],0),4)),"")</f>
        <v>The Internet and Sockets</v>
      </c>
      <c r="Z3" s="16" t="str">
        <f ca="1">IF(AND(ISNUMBER(INDEX(Slots,$A3,Z$1)),INDEX(Table5[valid],MATCH((Z$1-1)*ROWS(Timetable)+$A3,Table5[auto_index],0),1)=1),INDEX(gen_topics,INDEX(Table5[],MATCH((Z$1-1)*ROWS(Timetable)+$A3,Table5[auto_index],0),5),INDEX(Table5[],MATCH((Z$1-1)*ROWS(Timetable)+$A3,Table5[auto_index],0),4)),"")</f>
        <v>English Law &amp; Computer Misuse Act</v>
      </c>
      <c r="AA3" s="16" t="str">
        <f ca="1">IF(AND(ISNUMBER(INDEX(Slots,$A3,AA$1)),INDEX(Table5[valid],MATCH((AA$1-1)*ROWS(Timetable)+$A3,Table5[auto_index],0),1)=1),INDEX(gen_topics,INDEX(Table5[],MATCH((AA$1-1)*ROWS(Timetable)+$A3,Table5[auto_index],0),5),INDEX(Table5[],MATCH((AA$1-1)*ROWS(Timetable)+$A3,Table5[auto_index],0),4)),"")</f>
        <v>Human Resource Management</v>
      </c>
      <c r="AB3" s="16" t="str">
        <f ca="1">IF(AND(ISNUMBER(INDEX(Slots,$A3,AB$1)),INDEX(Table5[valid],MATCH((AB$1-1)*ROWS(Timetable)+$A3,Table5[auto_index],0),1)=1),INDEX(gen_topics,INDEX(Table5[],MATCH((AB$1-1)*ROWS(Timetable)+$A3,Table5[auto_index],0),5),INDEX(Table5[],MATCH((AB$1-1)*ROWS(Timetable)+$A3,Table5[auto_index],0),4)),"")</f>
        <v>GDPR &amp; Freedom of Information</v>
      </c>
      <c r="AC3" s="16" t="str">
        <f ca="1">IF(AND(ISNUMBER(INDEX(Slots,$A3,AC$1)),INDEX(Table5[valid],MATCH((AC$1-1)*ROWS(Timetable)+$A3,Table5[auto_index],0),1)=1),INDEX(gen_topics,INDEX(Table5[],MATCH((AC$1-1)*ROWS(Timetable)+$A3,Table5[auto_index],0),5),INDEX(Table5[],MATCH((AC$1-1)*ROWS(Timetable)+$A3,Table5[auto_index],0),4)),"")</f>
        <v>Algebraic Data Types</v>
      </c>
      <c r="AD3" s="16" t="str">
        <f ca="1">IF(AND(ISNUMBER(INDEX(Slots,$A3,AD$1)),INDEX(Table5[valid],MATCH((AD$1-1)*ROWS(Timetable)+$A3,Table5[auto_index],0),1)=1),INDEX(gen_topics,INDEX(Table5[],MATCH((AD$1-1)*ROWS(Timetable)+$A3,Table5[auto_index],0),5),INDEX(Table5[],MATCH((AD$1-1)*ROWS(Timetable)+$A3,Table5[auto_index],0),4)),"")</f>
        <v>Monads</v>
      </c>
      <c r="AE3" s="16" t="str">
        <f ca="1">IF(AND(ISNUMBER(INDEX(Slots,$A3,AE$1)),INDEX(Table5[valid],MATCH((AE$1-1)*ROWS(Timetable)+$A3,Table5[auto_index],0),1)=1),INDEX(gen_topics,INDEX(Table5[],MATCH((AE$1-1)*ROWS(Timetable)+$A3,Table5[auto_index],0),5),INDEX(Table5[],MATCH((AE$1-1)*ROWS(Timetable)+$A3,Table5[auto_index],0),4)),"")</f>
        <v>Modules and Functors</v>
      </c>
      <c r="AF3" s="16" t="e">
        <f>IF(AND(ISNUMBER(INDEX(Slots,$A3,AF$1)),INDEX(Table5[valid],MATCH((AF$1-1)*ROWS(Timetable)+$A3,Table5[auto_index],0),1)=1),INDEX(gen_topics,INDEX(Table5[],MATCH((AF$1-1)*ROWS(Timetable)+$A3,Table5[auto_index],0),5),INDEX(Table5[],MATCH((AF$1-1)*ROWS(Timetable)+$A3,Table5[auto_index],0),4)),"")</f>
        <v>#N/A</v>
      </c>
      <c r="AG3" s="16" t="e">
        <f>IF(AND(ISNUMBER(INDEX(Slots,$A3,AG$1)),INDEX(Table5[valid],MATCH((AG$1-1)*ROWS(Timetable)+$A3,Table5[auto_index],0),1)=1),INDEX(gen_topics,INDEX(Table5[],MATCH((AG$1-1)*ROWS(Timetable)+$A3,Table5[auto_index],0),5),INDEX(Table5[],MATCH((AG$1-1)*ROWS(Timetable)+$A3,Table5[auto_index],0),4)),"")</f>
        <v>#N/A</v>
      </c>
      <c r="AH3" s="16" t="e">
        <f>IF(AND(ISNUMBER(INDEX(Slots,$A3,AH$1)),INDEX(Table5[valid],MATCH((AH$1-1)*ROWS(Timetable)+$A3,Table5[auto_index],0),1)=1),INDEX(gen_topics,INDEX(Table5[],MATCH((AH$1-1)*ROWS(Timetable)+$A3,Table5[auto_index],0),5),INDEX(Table5[],MATCH((AH$1-1)*ROWS(Timetable)+$A3,Table5[auto_index],0),4)),"")</f>
        <v>#N/A</v>
      </c>
      <c r="AI3" s="16" t="e">
        <f>IF(AND(ISNUMBER(INDEX(Slots,$A3,AI$1)),INDEX(Table5[valid],MATCH((AI$1-1)*ROWS(Timetable)+$A3,Table5[auto_index],0),1)=1),INDEX(gen_topics,INDEX(Table5[],MATCH((AI$1-1)*ROWS(Timetable)+$A3,Table5[auto_index],0),5),INDEX(Table5[],MATCH((AI$1-1)*ROWS(Timetable)+$A3,Table5[auto_index],0),4)),"")</f>
        <v>#N/A</v>
      </c>
      <c r="AJ3" s="16" t="e">
        <f>IF(AND(ISNUMBER(INDEX(Slots,$A3,AJ$1)),INDEX(Table5[valid],MATCH((AJ$1-1)*ROWS(Timetable)+$A3,Table5[auto_index],0),1)=1),INDEX(gen_topics,INDEX(Table5[],MATCH((AJ$1-1)*ROWS(Timetable)+$A3,Table5[auto_index],0),5),INDEX(Table5[],MATCH((AJ$1-1)*ROWS(Timetable)+$A3,Table5[auto_index],0),4)),"")</f>
        <v>#N/A</v>
      </c>
      <c r="AK3" s="16" t="e">
        <f>IF(AND(ISNUMBER(INDEX(Slots,$A3,AK$1)),INDEX(Table5[valid],MATCH((AK$1-1)*ROWS(Timetable)+$A3,Table5[auto_index],0),1)=1),INDEX(gen_topics,INDEX(Table5[],MATCH((AK$1-1)*ROWS(Timetable)+$A3,Table5[auto_index],0),5),INDEX(Table5[],MATCH((AK$1-1)*ROWS(Timetable)+$A3,Table5[auto_index],0),4)),"")</f>
        <v>#N/A</v>
      </c>
      <c r="AL3" s="16" t="e">
        <f>IF(AND(ISNUMBER(INDEX(Slots,$A3,AL$1)),INDEX(Table5[valid],MATCH((AL$1-1)*ROWS(Timetable)+$A3,Table5[auto_index],0),1)=1),INDEX(gen_topics,INDEX(Table5[],MATCH((AL$1-1)*ROWS(Timetable)+$A3,Table5[auto_index],0),5),INDEX(Table5[],MATCH((AL$1-1)*ROWS(Timetable)+$A3,Table5[auto_index],0),4)),"")</f>
        <v>#N/A</v>
      </c>
      <c r="AM3" s="16" t="e">
        <f>IF(AND(ISNUMBER(INDEX(Slots,$A3,AM$1)),INDEX(Table5[valid],MATCH((AM$1-1)*ROWS(Timetable)+$A3,Table5[auto_index],0),1)=1),INDEX(gen_topics,INDEX(Table5[],MATCH((AM$1-1)*ROWS(Timetable)+$A3,Table5[auto_index],0),5),INDEX(Table5[],MATCH((AM$1-1)*ROWS(Timetable)+$A3,Table5[auto_index],0),4)),"")</f>
        <v>#N/A</v>
      </c>
      <c r="AN3" s="16" t="e">
        <f>IF(AND(ISNUMBER(INDEX(Slots,$A3,AN$1)),INDEX(Table5[valid],MATCH((AN$1-1)*ROWS(Timetable)+$A3,Table5[auto_index],0),1)=1),INDEX(gen_topics,INDEX(Table5[],MATCH((AN$1-1)*ROWS(Timetable)+$A3,Table5[auto_index],0),5),INDEX(Table5[],MATCH((AN$1-1)*ROWS(Timetable)+$A3,Table5[auto_index],0),4)),"")</f>
        <v>#N/A</v>
      </c>
      <c r="AO3" s="16" t="e">
        <f>IF(AND(ISNUMBER(INDEX(Slots,$A3,AO$1)),INDEX(Table5[valid],MATCH((AO$1-1)*ROWS(Timetable)+$A3,Table5[auto_index],0),1)=1),INDEX(gen_topics,INDEX(Table5[],MATCH((AO$1-1)*ROWS(Timetable)+$A3,Table5[auto_index],0),5),INDEX(Table5[],MATCH((AO$1-1)*ROWS(Timetable)+$A3,Table5[auto_index],0),4)),"")</f>
        <v>#N/A</v>
      </c>
      <c r="AP3" s="16" t="e">
        <f>IF(AND(ISNUMBER(INDEX(Slots,$A3,AP$1)),INDEX(Table5[valid],MATCH((AP$1-1)*ROWS(Timetable)+$A3,Table5[auto_index],0),1)=1),INDEX(gen_topics,INDEX(Table5[],MATCH((AP$1-1)*ROWS(Timetable)+$A3,Table5[auto_index],0),5),INDEX(Table5[],MATCH((AP$1-1)*ROWS(Timetable)+$A3,Table5[auto_index],0),4)),"")</f>
        <v>#N/A</v>
      </c>
      <c r="AQ3" s="16" t="e">
        <f>IF(AND(ISNUMBER(INDEX(Slots,$A3,AQ$1)),INDEX(Table5[valid],MATCH((AQ$1-1)*ROWS(Timetable)+$A3,Table5[auto_index],0),1)=1),INDEX(gen_topics,INDEX(Table5[],MATCH((AQ$1-1)*ROWS(Timetable)+$A3,Table5[auto_index],0),5),INDEX(Table5[],MATCH((AQ$1-1)*ROWS(Timetable)+$A3,Table5[auto_index],0),4)),"")</f>
        <v>#N/A</v>
      </c>
      <c r="AR3" s="16" t="e">
        <f>IF(AND(ISNUMBER(INDEX(Slots,$A3,AR$1)),INDEX(Table5[valid],MATCH((AR$1-1)*ROWS(Timetable)+$A3,Table5[auto_index],0),1)=1),INDEX(gen_topics,INDEX(Table5[],MATCH((AR$1-1)*ROWS(Timetable)+$A3,Table5[auto_index],0),5),INDEX(Table5[],MATCH((AR$1-1)*ROWS(Timetable)+$A3,Table5[auto_index],0),4)),"")</f>
        <v>#N/A</v>
      </c>
      <c r="AS3" s="16" t="e">
        <f>IF(AND(ISNUMBER(INDEX(Slots,$A3,AS$1)),INDEX(Table5[valid],MATCH((AS$1-1)*ROWS(Timetable)+$A3,Table5[auto_index],0),1)=1),INDEX(gen_topics,INDEX(Table5[],MATCH((AS$1-1)*ROWS(Timetable)+$A3,Table5[auto_index],0),5),INDEX(Table5[],MATCH((AS$1-1)*ROWS(Timetable)+$A3,Table5[auto_index],0),4)),"")</f>
        <v>#N/A</v>
      </c>
      <c r="AT3" s="16" t="e">
        <f>IF(AND(ISNUMBER(INDEX(Slots,$A3,AT$1)),INDEX(Table5[valid],MATCH((AT$1-1)*ROWS(Timetable)+$A3,Table5[auto_index],0),1)=1),INDEX(gen_topics,INDEX(Table5[],MATCH((AT$1-1)*ROWS(Timetable)+$A3,Table5[auto_index],0),5),INDEX(Table5[],MATCH((AT$1-1)*ROWS(Timetable)+$A3,Table5[auto_index],0),4)),"")</f>
        <v>#N/A</v>
      </c>
      <c r="AU3" s="16" t="e">
        <f>IF(AND(ISNUMBER(INDEX(Slots,$A3,AU$1)),INDEX(Table5[valid],MATCH((AU$1-1)*ROWS(Timetable)+$A3,Table5[auto_index],0),1)=1),INDEX(gen_topics,INDEX(Table5[],MATCH((AU$1-1)*ROWS(Timetable)+$A3,Table5[auto_index],0),5),INDEX(Table5[],MATCH((AU$1-1)*ROWS(Timetable)+$A3,Table5[auto_index],0),4)),"")</f>
        <v>#N/A</v>
      </c>
      <c r="AV3" s="16" t="e">
        <f>IF(AND(ISNUMBER(INDEX(Slots,$A3,AV$1)),INDEX(Table5[valid],MATCH((AV$1-1)*ROWS(Timetable)+$A3,Table5[auto_index],0),1)=1),INDEX(gen_topics,INDEX(Table5[],MATCH((AV$1-1)*ROWS(Timetable)+$A3,Table5[auto_index],0),5),INDEX(Table5[],MATCH((AV$1-1)*ROWS(Timetable)+$A3,Table5[auto_index],0),4)),"")</f>
        <v>#N/A</v>
      </c>
      <c r="AW3" s="16" t="e">
        <f>IF(AND(ISNUMBER(INDEX(Slots,$A3,AW$1)),INDEX(Table5[valid],MATCH((AW$1-1)*ROWS(Timetable)+$A3,Table5[auto_index],0),1)=1),INDEX(gen_topics,INDEX(Table5[],MATCH((AW$1-1)*ROWS(Timetable)+$A3,Table5[auto_index],0),5),INDEX(Table5[],MATCH((AW$1-1)*ROWS(Timetable)+$A3,Table5[auto_index],0),4)),"")</f>
        <v>#N/A</v>
      </c>
      <c r="AX3" s="16" t="e">
        <f>IF(AND(ISNUMBER(INDEX(Slots,$A3,AX$1)),INDEX(Table5[valid],MATCH((AX$1-1)*ROWS(Timetable)+$A3,Table5[auto_index],0),1)=1),INDEX(gen_topics,INDEX(Table5[],MATCH((AX$1-1)*ROWS(Timetable)+$A3,Table5[auto_index],0),5),INDEX(Table5[],MATCH((AX$1-1)*ROWS(Timetable)+$A3,Table5[auto_index],0),4)),"")</f>
        <v>#N/A</v>
      </c>
      <c r="AY3" s="16" t="e">
        <f>IF(AND(ISNUMBER(INDEX(Slots,$A3,AY$1)),INDEX(Table5[valid],MATCH((AY$1-1)*ROWS(Timetable)+$A3,Table5[auto_index],0),1)=1),INDEX(gen_topics,INDEX(Table5[],MATCH((AY$1-1)*ROWS(Timetable)+$A3,Table5[auto_index],0),5),INDEX(Table5[],MATCH((AY$1-1)*ROWS(Timetable)+$A3,Table5[auto_index],0),4)),"")</f>
        <v>#N/A</v>
      </c>
      <c r="AZ3" s="16" t="e">
        <f>IF(AND(ISNUMBER(INDEX(Slots,$A3,AZ$1)),INDEX(Table5[valid],MATCH((AZ$1-1)*ROWS(Timetable)+$A3,Table5[auto_index],0),1)=1),INDEX(gen_topics,INDEX(Table5[],MATCH((AZ$1-1)*ROWS(Timetable)+$A3,Table5[auto_index],0),5),INDEX(Table5[],MATCH((AZ$1-1)*ROWS(Timetable)+$A3,Table5[auto_index],0),4)),"")</f>
        <v>#N/A</v>
      </c>
      <c r="BA3" s="16" t="e">
        <f>IF(AND(ISNUMBER(INDEX(Slots,$A3,BA$1)),INDEX(Table5[valid],MATCH((BA$1-1)*ROWS(Timetable)+$A3,Table5[auto_index],0),1)=1),INDEX(gen_topics,INDEX(Table5[],MATCH((BA$1-1)*ROWS(Timetable)+$A3,Table5[auto_index],0),5),INDEX(Table5[],MATCH((BA$1-1)*ROWS(Timetable)+$A3,Table5[auto_index],0),4)),"")</f>
        <v>#N/A</v>
      </c>
      <c r="BB3" s="16" t="e">
        <f>IF(AND(ISNUMBER(INDEX(Slots,$A3,BB$1)),INDEX(Table5[valid],MATCH((BB$1-1)*ROWS(Timetable)+$A3,Table5[auto_index],0),1)=1),INDEX(gen_topics,INDEX(Table5[],MATCH((BB$1-1)*ROWS(Timetable)+$A3,Table5[auto_index],0),5),INDEX(Table5[],MATCH((BB$1-1)*ROWS(Timetable)+$A3,Table5[auto_index],0),4)),"")</f>
        <v>#N/A</v>
      </c>
      <c r="BC3" s="16" t="e">
        <f>IF(AND(ISNUMBER(INDEX(Slots,$A3,BC$1)),INDEX(Table5[valid],MATCH((BC$1-1)*ROWS(Timetable)+$A3,Table5[auto_index],0),1)=1),INDEX(gen_topics,INDEX(Table5[],MATCH((BC$1-1)*ROWS(Timetable)+$A3,Table5[auto_index],0),5),INDEX(Table5[],MATCH((BC$1-1)*ROWS(Timetable)+$A3,Table5[auto_index],0),4)),"")</f>
        <v>#N/A</v>
      </c>
      <c r="BD3" s="16" t="e">
        <f>IF(AND(ISNUMBER(INDEX(Slots,$A3,BD$1)),INDEX(Table5[valid],MATCH((BD$1-1)*ROWS(Timetable)+$A3,Table5[auto_index],0),1)=1),INDEX(gen_topics,INDEX(Table5[],MATCH((BD$1-1)*ROWS(Timetable)+$A3,Table5[auto_index],0),5),INDEX(Table5[],MATCH((BD$1-1)*ROWS(Timetable)+$A3,Table5[auto_index],0),4)),"")</f>
        <v>#N/A</v>
      </c>
      <c r="BE3" s="16" t="e">
        <f>IF(AND(ISNUMBER(INDEX(Slots,$A3,BE$1)),INDEX(Table5[valid],MATCH((BE$1-1)*ROWS(Timetable)+$A3,Table5[auto_index],0),1)=1),INDEX(gen_topics,INDEX(Table5[],MATCH((BE$1-1)*ROWS(Timetable)+$A3,Table5[auto_index],0),5),INDEX(Table5[],MATCH((BE$1-1)*ROWS(Timetable)+$A3,Table5[auto_index],0),4)),"")</f>
        <v>#N/A</v>
      </c>
      <c r="BF3" s="16" t="e">
        <f>IF(AND(ISNUMBER(INDEX(Slots,$A3,BF$1)),INDEX(Table5[valid],MATCH((BF$1-1)*ROWS(Timetable)+$A3,Table5[auto_index],0),1)=1),INDEX(gen_topics,INDEX(Table5[],MATCH((BF$1-1)*ROWS(Timetable)+$A3,Table5[auto_index],0),5),INDEX(Table5[],MATCH((BF$1-1)*ROWS(Timetable)+$A3,Table5[auto_index],0),4)),"")</f>
        <v>#N/A</v>
      </c>
      <c r="BG3" s="16" t="e">
        <f>IF(AND(ISNUMBER(INDEX(Slots,$A3,BG$1)),INDEX(Table5[valid],MATCH((BG$1-1)*ROWS(Timetable)+$A3,Table5[auto_index],0),1)=1),INDEX(gen_topics,INDEX(Table5[],MATCH((BG$1-1)*ROWS(Timetable)+$A3,Table5[auto_index],0),5),INDEX(Table5[],MATCH((BG$1-1)*ROWS(Timetable)+$A3,Table5[auto_index],0),4)),"")</f>
        <v>#N/A</v>
      </c>
      <c r="BH3" s="16" t="e">
        <f>IF(AND(ISNUMBER(INDEX(Slots,$A3,BH$1)),INDEX(Table5[valid],MATCH((BH$1-1)*ROWS(Timetable)+$A3,Table5[auto_index],0),1)=1),INDEX(gen_topics,INDEX(Table5[],MATCH((BH$1-1)*ROWS(Timetable)+$A3,Table5[auto_index],0),5),INDEX(Table5[],MATCH((BH$1-1)*ROWS(Timetable)+$A3,Table5[auto_index],0),4)),"")</f>
        <v>#N/A</v>
      </c>
      <c r="BI3" s="16" t="e">
        <f>IF(AND(ISNUMBER(INDEX(Slots,$A3,BI$1)),INDEX(Table5[valid],MATCH((BI$1-1)*ROWS(Timetable)+$A3,Table5[auto_index],0),1)=1),INDEX(gen_topics,INDEX(Table5[],MATCH((BI$1-1)*ROWS(Timetable)+$A3,Table5[auto_index],0),5),INDEX(Table5[],MATCH((BI$1-1)*ROWS(Timetable)+$A3,Table5[auto_index],0),4)),"")</f>
        <v>#N/A</v>
      </c>
      <c r="BJ3" s="16" t="e">
        <f>IF(AND(ISNUMBER(INDEX(Slots,$A3,BJ$1)),INDEX(Table5[valid],MATCH((BJ$1-1)*ROWS(Timetable)+$A3,Table5[auto_index],0),1)=1),INDEX(gen_topics,INDEX(Table5[],MATCH((BJ$1-1)*ROWS(Timetable)+$A3,Table5[auto_index],0),5),INDEX(Table5[],MATCH((BJ$1-1)*ROWS(Timetable)+$A3,Table5[auto_index],0),4)),"")</f>
        <v>#N/A</v>
      </c>
      <c r="BK3" s="16" t="e">
        <f>IF(AND(ISNUMBER(INDEX(Slots,$A3,BK$1)),INDEX(Table5[valid],MATCH((BK$1-1)*ROWS(Timetable)+$A3,Table5[auto_index],0),1)=1),INDEX(gen_topics,INDEX(Table5[],MATCH((BK$1-1)*ROWS(Timetable)+$A3,Table5[auto_index],0),5),INDEX(Table5[],MATCH((BK$1-1)*ROWS(Timetable)+$A3,Table5[auto_index],0),4)),"")</f>
        <v>#N/A</v>
      </c>
      <c r="BL3" s="16" t="e">
        <f>IF(AND(ISNUMBER(INDEX(Slots,$A3,BL$1)),INDEX(Table5[valid],MATCH((BL$1-1)*ROWS(Timetable)+$A3,Table5[auto_index],0),1)=1),INDEX(gen_topics,INDEX(Table5[],MATCH((BL$1-1)*ROWS(Timetable)+$A3,Table5[auto_index],0),5),INDEX(Table5[],MATCH((BL$1-1)*ROWS(Timetable)+$A3,Table5[auto_index],0),4)),"")</f>
        <v>#N/A</v>
      </c>
      <c r="BM3" s="17" t="e">
        <f>IF(AND(ISNUMBER(INDEX(Slots,$A3,BM$1)),INDEX(Table5[valid],MATCH((BM$1-1)*ROWS(Timetable)+$A3,Table5[auto_index],0),1)=1),INDEX(gen_topics,INDEX(Table5[],MATCH((BM$1-1)*ROWS(Timetable)+$A3,Table5[auto_index],0),5),INDEX(Table5[],MATCH((BM$1-1)*ROWS(Timetable)+$A3,Table5[auto_index],0),4)),"")</f>
        <v>#N/A</v>
      </c>
    </row>
    <row r="4" spans="1:65" ht="68" x14ac:dyDescent="0.2">
      <c r="A4" s="10">
        <f>Timeslots!A6</f>
        <v>2</v>
      </c>
      <c r="B4" s="18" t="str">
        <f ca="1">IF(AND(ISNUMBER(INDEX(Slots,$A4,B$1)),INDEX(Table5[valid],MATCH((B$1-1)*ROWS(Timetable)+$A4,Table5[auto_index],0),1)=1),INDEX(gen_topics,INDEX(Table5[],MATCH((B$1-1)*ROWS(Timetable)+$A4,Table5[auto_index],0),5),INDEX(Table5[],MATCH((B$1-1)*ROWS(Timetable)+$A4,Table5[auto_index],0),4)),"")</f>
        <v>N-Grams &amp; POS taggers</v>
      </c>
      <c r="C4" s="15" t="str">
        <f ca="1">IF(AND(ISNUMBER(INDEX(Slots,$A4,C$1)),INDEX(Table5[valid],MATCH((C$1-1)*ROWS(Timetable)+$A4,Table5[auto_index],0),1)=1),INDEX(gen_topics,INDEX(Table5[],MATCH((C$1-1)*ROWS(Timetable)+$A4,Table5[auto_index],0),5),INDEX(Table5[],MATCH((C$1-1)*ROWS(Timetable)+$A4,Table5[auto_index],0),4)),"")</f>
        <v>Deep Learning &amp; word Embeddings</v>
      </c>
      <c r="D4" s="15" t="str">
        <f ca="1">IF(AND(ISNUMBER(INDEX(Slots,$A4,D$1)),INDEX(Table5[valid],MATCH((D$1-1)*ROWS(Timetable)+$A4,Table5[auto_index],0),1)=1),INDEX(gen_topics,INDEX(Table5[],MATCH((D$1-1)*ROWS(Timetable)+$A4,Table5[auto_index],0),5),INDEX(Table5[],MATCH((D$1-1)*ROWS(Timetable)+$A4,Table5[auto_index],0),4)),"")</f>
        <v>Shallow Semantics</v>
      </c>
      <c r="E4" s="15" t="str">
        <f ca="1">IF(AND(ISNUMBER(INDEX(Slots,$A4,E$1)),INDEX(Table5[valid],MATCH((E$1-1)*ROWS(Timetable)+$A4,Table5[auto_index],0),1)=1),INDEX(gen_topics,INDEX(Table5[],MATCH((E$1-1)*ROWS(Timetable)+$A4,Table5[auto_index],0),5),INDEX(Table5[],MATCH((E$1-1)*ROWS(Timetable)+$A4,Table5[auto_index],0),4)),"")</f>
        <v>Edge Detection</v>
      </c>
      <c r="F4" s="15" t="str">
        <f ca="1">IF(AND(ISNUMBER(INDEX(Slots,$A4,F$1)),INDEX(Table5[valid],MATCH((F$1-1)*ROWS(Timetable)+$A4,Table5[auto_index],0),1)=1),INDEX(gen_topics,INDEX(Table5[],MATCH((F$1-1)*ROWS(Timetable)+$A4,Table5[auto_index],0),5),INDEX(Table5[],MATCH((F$1-1)*ROWS(Timetable)+$A4,Table5[auto_index],0),4)),"")</f>
        <v>Motion</v>
      </c>
      <c r="G4" s="15" t="str">
        <f ca="1">IF(AND(ISNUMBER(INDEX(Slots,$A4,G$1)),INDEX(Table5[valid],MATCH((G$1-1)*ROWS(Timetable)+$A4,Table5[auto_index],0),1)=1),INDEX(gen_topics,INDEX(Table5[],MATCH((G$1-1)*ROWS(Timetable)+$A4,Table5[auto_index],0),5),INDEX(Table5[],MATCH((G$1-1)*ROWS(Timetable)+$A4,Table5[auto_index],0),4)),"")</f>
        <v>Advanced Edge Detection</v>
      </c>
      <c r="H4" s="15" t="str">
        <f ca="1">IF(AND(ISNUMBER(INDEX(Slots,$A4,H$1)),INDEX(Table5[valid],MATCH((H$1-1)*ROWS(Timetable)+$A4,Table5[auto_index],0),1)=1),INDEX(gen_topics,INDEX(Table5[],MATCH((H$1-1)*ROWS(Timetable)+$A4,Table5[auto_index],0),5),INDEX(Table5[],MATCH((H$1-1)*ROWS(Timetable)+$A4,Table5[auto_index],0),4)),"")</f>
        <v>Context Free Languages</v>
      </c>
      <c r="I4" s="15" t="str">
        <f ca="1">IF(AND(ISNUMBER(INDEX(Slots,$A4,I$1)),INDEX(Table5[valid],MATCH((I$1-1)*ROWS(Timetable)+$A4,Table5[auto_index],0),1)=1),INDEX(gen_topics,INDEX(Table5[],MATCH((I$1-1)*ROWS(Timetable)+$A4,Table5[auto_index],0),5),INDEX(Table5[],MATCH((I$1-1)*ROWS(Timetable)+$A4,Table5[auto_index],0),4)),"")</f>
        <v>Lambda Calculus</v>
      </c>
      <c r="J4" s="15" t="str">
        <f ca="1">IF(AND(ISNUMBER(INDEX(Slots,$A4,J$1)),INDEX(Table5[valid],MATCH((J$1-1)*ROWS(Timetable)+$A4,Table5[auto_index],0),1)=1),INDEX(gen_topics,INDEX(Table5[],MATCH((J$1-1)*ROWS(Timetable)+$A4,Table5[auto_index],0),5),INDEX(Table5[],MATCH((J$1-1)*ROWS(Timetable)+$A4,Table5[auto_index],0),4)),"")</f>
        <v>Decidability and Computability</v>
      </c>
      <c r="K4" s="15" t="str">
        <f ca="1">IF(AND(ISNUMBER(INDEX(Slots,$A4,K$1)),INDEX(Table5[valid],MATCH((K$1-1)*ROWS(Timetable)+$A4,Table5[auto_index],0),1)=1),INDEX(gen_topics,INDEX(Table5[],MATCH((K$1-1)*ROWS(Timetable)+$A4,Table5[auto_index],0),5),INDEX(Table5[],MATCH((K$1-1)*ROWS(Timetable)+$A4,Table5[auto_index],0),4)),"")</f>
        <v>Backgroud, alternatives and justification of DBMS</v>
      </c>
      <c r="L4" s="15" t="str">
        <f ca="1">IF(AND(ISNUMBER(INDEX(Slots,$A4,L$1)),INDEX(Table5[valid],MATCH((L$1-1)*ROWS(Timetable)+$A4,Table5[auto_index],0),1)=1),INDEX(gen_topics,INDEX(Table5[],MATCH((L$1-1)*ROWS(Timetable)+$A4,Table5[auto_index],0),5),INDEX(Table5[],MATCH((L$1-1)*ROWS(Timetable)+$A4,Table5[auto_index],0),4)),"")</f>
        <v>Relational Model</v>
      </c>
      <c r="M4" s="15" t="str">
        <f ca="1">IF(AND(ISNUMBER(INDEX(Slots,$A4,M$1)),INDEX(Table5[valid],MATCH((M$1-1)*ROWS(Timetable)+$A4,Table5[auto_index],0),1)=1),INDEX(gen_topics,INDEX(Table5[],MATCH((M$1-1)*ROWS(Timetable)+$A4,Table5[auto_index],0),5),INDEX(Table5[],MATCH((M$1-1)*ROWS(Timetable)+$A4,Table5[auto_index],0),4)),"")</f>
        <v>Java &amp; SQL - using a DB through JDBC</v>
      </c>
      <c r="N4" s="15" t="str">
        <f ca="1">IF(AND(ISNUMBER(INDEX(Slots,$A4,N$1)),INDEX(Table5[valid],MATCH((N$1-1)*ROWS(Timetable)+$A4,Table5[auto_index],0),1)=1),INDEX(gen_topics,INDEX(Table5[],MATCH((N$1-1)*ROWS(Timetable)+$A4,Table5[auto_index],0),5),INDEX(Table5[],MATCH((N$1-1)*ROWS(Timetable)+$A4,Table5[auto_index],0),4)),"")</f>
        <v>Computer Arithmetic</v>
      </c>
      <c r="O4" s="15" t="str">
        <f ca="1">IF(AND(ISNUMBER(INDEX(Slots,$A4,O$1)),INDEX(Table5[valid],MATCH((O$1-1)*ROWS(Timetable)+$A4,Table5[auto_index],0),1)=1),INDEX(gen_topics,INDEX(Table5[],MATCH((O$1-1)*ROWS(Timetable)+$A4,Table5[auto_index],0),5),INDEX(Table5[],MATCH((O$1-1)*ROWS(Timetable)+$A4,Table5[auto_index],0),4)),"")</f>
        <v>Superscalar</v>
      </c>
      <c r="P4" s="15" t="str">
        <f ca="1">IF(AND(ISNUMBER(INDEX(Slots,$A4,P$1)),INDEX(Table5[valid],MATCH((P$1-1)*ROWS(Timetable)+$A4,Table5[auto_index],0),1)=1),INDEX(gen_topics,INDEX(Table5[],MATCH((P$1-1)*ROWS(Timetable)+$A4,Table5[auto_index],0),5),INDEX(Table5[],MATCH((P$1-1)*ROWS(Timetable)+$A4,Table5[auto_index],0),4)),"")</f>
        <v>Computer Arithmetic</v>
      </c>
      <c r="Q4" s="15" t="str">
        <f ca="1">IF(AND(ISNUMBER(INDEX(Slots,$A4,Q$1)),INDEX(Table5[valid],MATCH((Q$1-1)*ROWS(Timetable)+$A4,Table5[auto_index],0),1)=1),INDEX(gen_topics,INDEX(Table5[],MATCH((Q$1-1)*ROWS(Timetable)+$A4,Table5[auto_index],0),5),INDEX(Table5[],MATCH((Q$1-1)*ROWS(Timetable)+$A4,Table5[auto_index],0),4)),"")</f>
        <v>Basic Computer Architecture</v>
      </c>
      <c r="R4" s="15" t="str">
        <f ca="1">IF(AND(ISNUMBER(INDEX(Slots,$A4,R$1)),INDEX(Table5[valid],MATCH((R$1-1)*ROWS(Timetable)+$A4,Table5[auto_index],0),1)=1),INDEX(gen_topics,INDEX(Table5[],MATCH((R$1-1)*ROWS(Timetable)+$A4,Table5[auto_index],0),5),INDEX(Table5[],MATCH((R$1-1)*ROWS(Timetable)+$A4,Table5[auto_index],0),4)),"")</f>
        <v>Operator overloading</v>
      </c>
      <c r="S4" s="15" t="str">
        <f ca="1">IF(AND(ISNUMBER(INDEX(Slots,$A4,S$1)),INDEX(Table5[valid],MATCH((S$1-1)*ROWS(Timetable)+$A4,Table5[auto_index],0),1)=1),INDEX(gen_topics,INDEX(Table5[],MATCH((S$1-1)*ROWS(Timetable)+$A4,Table5[auto_index],0),5),INDEX(Table5[],MATCH((S$1-1)*ROWS(Timetable)+$A4,Table5[auto_index],0),4)),"")</f>
        <v>Constructors</v>
      </c>
      <c r="T4" s="15" t="str">
        <f ca="1">IF(AND(ISNUMBER(INDEX(Slots,$A4,T$1)),INDEX(Table5[valid],MATCH((T$1-1)*ROWS(Timetable)+$A4,Table5[auto_index],0),1)=1),INDEX(gen_topics,INDEX(Table5[],MATCH((T$1-1)*ROWS(Timetable)+$A4,Table5[auto_index],0),5),INDEX(Table5[],MATCH((T$1-1)*ROWS(Timetable)+$A4,Table5[auto_index],0),4)),"")</f>
        <v>Analytic geometry in the plane</v>
      </c>
      <c r="U4" s="15" t="str">
        <f ca="1">IF(AND(ISNUMBER(INDEX(Slots,$A4,U$1)),INDEX(Table5[valid],MATCH((U$1-1)*ROWS(Timetable)+$A4,Table5[auto_index],0),1)=1),INDEX(gen_topics,INDEX(Table5[],MATCH((U$1-1)*ROWS(Timetable)+$A4,Table5[auto_index],0),5),INDEX(Table5[],MATCH((U$1-1)*ROWS(Timetable)+$A4,Table5[auto_index],0),4)),"")</f>
        <v>Probability - Discrete Random Variables</v>
      </c>
      <c r="V4" s="15" t="str">
        <f ca="1">IF(AND(ISNUMBER(INDEX(Slots,$A4,V$1)),INDEX(Table5[valid],MATCH((V$1-1)*ROWS(Timetable)+$A4,Table5[auto_index],0),1)=1),INDEX(gen_topics,INDEX(Table5[],MATCH((V$1-1)*ROWS(Timetable)+$A4,Table5[auto_index],0),5),INDEX(Table5[],MATCH((V$1-1)*ROWS(Timetable)+$A4,Table5[auto_index],0),4)),"")</f>
        <v>Probability - Discrete Random Variables</v>
      </c>
      <c r="W4" s="15" t="str">
        <f ca="1">IF(AND(ISNUMBER(INDEX(Slots,$A4,W$1)),INDEX(Table5[valid],MATCH((W$1-1)*ROWS(Timetable)+$A4,Table5[auto_index],0),1)=1),INDEX(gen_topics,INDEX(Table5[],MATCH((W$1-1)*ROWS(Timetable)+$A4,Table5[auto_index],0),5),INDEX(Table5[],MATCH((W$1-1)*ROWS(Timetable)+$A4,Table5[auto_index],0),4)),"")</f>
        <v>MACs and Hashes</v>
      </c>
      <c r="X4" s="15" t="str">
        <f ca="1">IF(AND(ISNUMBER(INDEX(Slots,$A4,X$1)),INDEX(Table5[valid],MATCH((X$1-1)*ROWS(Timetable)+$A4,Table5[auto_index],0),1)=1),INDEX(gen_topics,INDEX(Table5[],MATCH((X$1-1)*ROWS(Timetable)+$A4,Table5[auto_index],0),5),INDEX(Table5[],MATCH((X$1-1)*ROWS(Timetable)+$A4,Table5[auto_index],0),4)),"")</f>
        <v>Reverse Engineering</v>
      </c>
      <c r="Y4" s="15" t="str">
        <f ca="1">IF(AND(ISNUMBER(INDEX(Slots,$A4,Y$1)),INDEX(Table5[valid],MATCH((Y$1-1)*ROWS(Timetable)+$A4,Table5[auto_index],0),1)=1),INDEX(gen_topics,INDEX(Table5[],MATCH((Y$1-1)*ROWS(Timetable)+$A4,Table5[auto_index],0),5),INDEX(Table5[],MATCH((Y$1-1)*ROWS(Timetable)+$A4,Table5[auto_index],0),4)),"")</f>
        <v>Buffer Overflow Attacks</v>
      </c>
      <c r="Z4" s="15" t="str">
        <f ca="1">IF(AND(ISNUMBER(INDEX(Slots,$A4,Z$1)),INDEX(Table5[valid],MATCH((Z$1-1)*ROWS(Timetable)+$A4,Table5[auto_index],0),1)=1),INDEX(gen_topics,INDEX(Table5[],MATCH((Z$1-1)*ROWS(Timetable)+$A4,Table5[auto_index],0),5),INDEX(Table5[],MATCH((Z$1-1)*ROWS(Timetable)+$A4,Table5[auto_index],0),4)),"")</f>
        <v>GDPR &amp; Freedom of Information</v>
      </c>
      <c r="AA4" s="15" t="str">
        <f ca="1">IF(AND(ISNUMBER(INDEX(Slots,$A4,AA$1)),INDEX(Table5[valid],MATCH((AA$1-1)*ROWS(Timetable)+$A4,Table5[auto_index],0),1)=1),INDEX(gen_topics,INDEX(Table5[],MATCH((AA$1-1)*ROWS(Timetable)+$A4,Table5[auto_index],0),5),INDEX(Table5[],MATCH((AA$1-1)*ROWS(Timetable)+$A4,Table5[auto_index],0),4)),"")</f>
        <v>Human Resource Management</v>
      </c>
      <c r="AB4" s="15" t="str">
        <f ca="1">IF(AND(ISNUMBER(INDEX(Slots,$A4,AB$1)),INDEX(Table5[valid],MATCH((AB$1-1)*ROWS(Timetable)+$A4,Table5[auto_index],0),1)=1),INDEX(gen_topics,INDEX(Table5[],MATCH((AB$1-1)*ROWS(Timetable)+$A4,Table5[auto_index],0),5),INDEX(Table5[],MATCH((AB$1-1)*ROWS(Timetable)+$A4,Table5[auto_index],0),4)),"")</f>
        <v>Contracts &amp; Liability</v>
      </c>
      <c r="AC4" s="15" t="str">
        <f ca="1">IF(AND(ISNUMBER(INDEX(Slots,$A4,AC$1)),INDEX(Table5[valid],MATCH((AC$1-1)*ROWS(Timetable)+$A4,Table5[auto_index],0),1)=1),INDEX(gen_topics,INDEX(Table5[],MATCH((AC$1-1)*ROWS(Timetable)+$A4,Table5[auto_index],0),5),INDEX(Table5[],MATCH((AC$1-1)*ROWS(Timetable)+$A4,Table5[auto_index],0),4)),"")</f>
        <v>Imperative Ocaml</v>
      </c>
      <c r="AD4" s="15" t="str">
        <f ca="1">IF(AND(ISNUMBER(INDEX(Slots,$A4,AD$1)),INDEX(Table5[valid],MATCH((AD$1-1)*ROWS(Timetable)+$A4,Table5[auto_index],0),1)=1),INDEX(gen_topics,INDEX(Table5[],MATCH((AD$1-1)*ROWS(Timetable)+$A4,Table5[auto_index],0),5),INDEX(Table5[],MATCH((AD$1-1)*ROWS(Timetable)+$A4,Table5[auto_index],0),4)),"")</f>
        <v>Monads</v>
      </c>
      <c r="AE4" s="15" t="str">
        <f ca="1">IF(AND(ISNUMBER(INDEX(Slots,$A4,AE$1)),INDEX(Table5[valid],MATCH((AE$1-1)*ROWS(Timetable)+$A4,Table5[auto_index],0),1)=1),INDEX(gen_topics,INDEX(Table5[],MATCH((AE$1-1)*ROWS(Timetable)+$A4,Table5[auto_index],0),5),INDEX(Table5[],MATCH((AE$1-1)*ROWS(Timetable)+$A4,Table5[auto_index],0),4)),"")</f>
        <v>Imperative Ocaml</v>
      </c>
      <c r="AF4" s="15" t="e">
        <f>IF(AND(ISNUMBER(INDEX(Slots,$A4,AF$1)),INDEX(Table5[valid],MATCH((AF$1-1)*ROWS(Timetable)+$A4,Table5[auto_index],0),1)=1),INDEX(gen_topics,INDEX(Table5[],MATCH((AF$1-1)*ROWS(Timetable)+$A4,Table5[auto_index],0),5),INDEX(Table5[],MATCH((AF$1-1)*ROWS(Timetable)+$A4,Table5[auto_index],0),4)),"")</f>
        <v>#N/A</v>
      </c>
      <c r="AG4" s="15" t="e">
        <f>IF(AND(ISNUMBER(INDEX(Slots,$A4,AG$1)),INDEX(Table5[valid],MATCH((AG$1-1)*ROWS(Timetable)+$A4,Table5[auto_index],0),1)=1),INDEX(gen_topics,INDEX(Table5[],MATCH((AG$1-1)*ROWS(Timetable)+$A4,Table5[auto_index],0),5),INDEX(Table5[],MATCH((AG$1-1)*ROWS(Timetable)+$A4,Table5[auto_index],0),4)),"")</f>
        <v>#N/A</v>
      </c>
      <c r="AH4" s="15" t="e">
        <f>IF(AND(ISNUMBER(INDEX(Slots,$A4,AH$1)),INDEX(Table5[valid],MATCH((AH$1-1)*ROWS(Timetable)+$A4,Table5[auto_index],0),1)=1),INDEX(gen_topics,INDEX(Table5[],MATCH((AH$1-1)*ROWS(Timetable)+$A4,Table5[auto_index],0),5),INDEX(Table5[],MATCH((AH$1-1)*ROWS(Timetable)+$A4,Table5[auto_index],0),4)),"")</f>
        <v>#N/A</v>
      </c>
      <c r="AI4" s="15" t="e">
        <f>IF(AND(ISNUMBER(INDEX(Slots,$A4,AI$1)),INDEX(Table5[valid],MATCH((AI$1-1)*ROWS(Timetable)+$A4,Table5[auto_index],0),1)=1),INDEX(gen_topics,INDEX(Table5[],MATCH((AI$1-1)*ROWS(Timetable)+$A4,Table5[auto_index],0),5),INDEX(Table5[],MATCH((AI$1-1)*ROWS(Timetable)+$A4,Table5[auto_index],0),4)),"")</f>
        <v>#N/A</v>
      </c>
      <c r="AJ4" s="15" t="e">
        <f>IF(AND(ISNUMBER(INDEX(Slots,$A4,AJ$1)),INDEX(Table5[valid],MATCH((AJ$1-1)*ROWS(Timetable)+$A4,Table5[auto_index],0),1)=1),INDEX(gen_topics,INDEX(Table5[],MATCH((AJ$1-1)*ROWS(Timetable)+$A4,Table5[auto_index],0),5),INDEX(Table5[],MATCH((AJ$1-1)*ROWS(Timetable)+$A4,Table5[auto_index],0),4)),"")</f>
        <v>#N/A</v>
      </c>
      <c r="AK4" s="15" t="e">
        <f>IF(AND(ISNUMBER(INDEX(Slots,$A4,AK$1)),INDEX(Table5[valid],MATCH((AK$1-1)*ROWS(Timetable)+$A4,Table5[auto_index],0),1)=1),INDEX(gen_topics,INDEX(Table5[],MATCH((AK$1-1)*ROWS(Timetable)+$A4,Table5[auto_index],0),5),INDEX(Table5[],MATCH((AK$1-1)*ROWS(Timetable)+$A4,Table5[auto_index],0),4)),"")</f>
        <v>#N/A</v>
      </c>
      <c r="AL4" s="15" t="e">
        <f>IF(AND(ISNUMBER(INDEX(Slots,$A4,AL$1)),INDEX(Table5[valid],MATCH((AL$1-1)*ROWS(Timetable)+$A4,Table5[auto_index],0),1)=1),INDEX(gen_topics,INDEX(Table5[],MATCH((AL$1-1)*ROWS(Timetable)+$A4,Table5[auto_index],0),5),INDEX(Table5[],MATCH((AL$1-1)*ROWS(Timetable)+$A4,Table5[auto_index],0),4)),"")</f>
        <v>#N/A</v>
      </c>
      <c r="AM4" s="15" t="e">
        <f>IF(AND(ISNUMBER(INDEX(Slots,$A4,AM$1)),INDEX(Table5[valid],MATCH((AM$1-1)*ROWS(Timetable)+$A4,Table5[auto_index],0),1)=1),INDEX(gen_topics,INDEX(Table5[],MATCH((AM$1-1)*ROWS(Timetable)+$A4,Table5[auto_index],0),5),INDEX(Table5[],MATCH((AM$1-1)*ROWS(Timetable)+$A4,Table5[auto_index],0),4)),"")</f>
        <v>#N/A</v>
      </c>
      <c r="AN4" s="15" t="e">
        <f>IF(AND(ISNUMBER(INDEX(Slots,$A4,AN$1)),INDEX(Table5[valid],MATCH((AN$1-1)*ROWS(Timetable)+$A4,Table5[auto_index],0),1)=1),INDEX(gen_topics,INDEX(Table5[],MATCH((AN$1-1)*ROWS(Timetable)+$A4,Table5[auto_index],0),5),INDEX(Table5[],MATCH((AN$1-1)*ROWS(Timetable)+$A4,Table5[auto_index],0),4)),"")</f>
        <v>#N/A</v>
      </c>
      <c r="AO4" s="15" t="e">
        <f>IF(AND(ISNUMBER(INDEX(Slots,$A4,AO$1)),INDEX(Table5[valid],MATCH((AO$1-1)*ROWS(Timetable)+$A4,Table5[auto_index],0),1)=1),INDEX(gen_topics,INDEX(Table5[],MATCH((AO$1-1)*ROWS(Timetable)+$A4,Table5[auto_index],0),5),INDEX(Table5[],MATCH((AO$1-1)*ROWS(Timetable)+$A4,Table5[auto_index],0),4)),"")</f>
        <v>#N/A</v>
      </c>
      <c r="AP4" s="15" t="e">
        <f>IF(AND(ISNUMBER(INDEX(Slots,$A4,AP$1)),INDEX(Table5[valid],MATCH((AP$1-1)*ROWS(Timetable)+$A4,Table5[auto_index],0),1)=1),INDEX(gen_topics,INDEX(Table5[],MATCH((AP$1-1)*ROWS(Timetable)+$A4,Table5[auto_index],0),5),INDEX(Table5[],MATCH((AP$1-1)*ROWS(Timetable)+$A4,Table5[auto_index],0),4)),"")</f>
        <v>#N/A</v>
      </c>
      <c r="AQ4" s="15" t="e">
        <f>IF(AND(ISNUMBER(INDEX(Slots,$A4,AQ$1)),INDEX(Table5[valid],MATCH((AQ$1-1)*ROWS(Timetable)+$A4,Table5[auto_index],0),1)=1),INDEX(gen_topics,INDEX(Table5[],MATCH((AQ$1-1)*ROWS(Timetable)+$A4,Table5[auto_index],0),5),INDEX(Table5[],MATCH((AQ$1-1)*ROWS(Timetable)+$A4,Table5[auto_index],0),4)),"")</f>
        <v>#N/A</v>
      </c>
      <c r="AR4" s="15" t="e">
        <f>IF(AND(ISNUMBER(INDEX(Slots,$A4,AR$1)),INDEX(Table5[valid],MATCH((AR$1-1)*ROWS(Timetable)+$A4,Table5[auto_index],0),1)=1),INDEX(gen_topics,INDEX(Table5[],MATCH((AR$1-1)*ROWS(Timetable)+$A4,Table5[auto_index],0),5),INDEX(Table5[],MATCH((AR$1-1)*ROWS(Timetable)+$A4,Table5[auto_index],0),4)),"")</f>
        <v>#N/A</v>
      </c>
      <c r="AS4" s="15" t="e">
        <f>IF(AND(ISNUMBER(INDEX(Slots,$A4,AS$1)),INDEX(Table5[valid],MATCH((AS$1-1)*ROWS(Timetable)+$A4,Table5[auto_index],0),1)=1),INDEX(gen_topics,INDEX(Table5[],MATCH((AS$1-1)*ROWS(Timetable)+$A4,Table5[auto_index],0),5),INDEX(Table5[],MATCH((AS$1-1)*ROWS(Timetable)+$A4,Table5[auto_index],0),4)),"")</f>
        <v>#N/A</v>
      </c>
      <c r="AT4" s="15" t="e">
        <f>IF(AND(ISNUMBER(INDEX(Slots,$A4,AT$1)),INDEX(Table5[valid],MATCH((AT$1-1)*ROWS(Timetable)+$A4,Table5[auto_index],0),1)=1),INDEX(gen_topics,INDEX(Table5[],MATCH((AT$1-1)*ROWS(Timetable)+$A4,Table5[auto_index],0),5),INDEX(Table5[],MATCH((AT$1-1)*ROWS(Timetable)+$A4,Table5[auto_index],0),4)),"")</f>
        <v>#N/A</v>
      </c>
      <c r="AU4" s="15" t="e">
        <f>IF(AND(ISNUMBER(INDEX(Slots,$A4,AU$1)),INDEX(Table5[valid],MATCH((AU$1-1)*ROWS(Timetable)+$A4,Table5[auto_index],0),1)=1),INDEX(gen_topics,INDEX(Table5[],MATCH((AU$1-1)*ROWS(Timetable)+$A4,Table5[auto_index],0),5),INDEX(Table5[],MATCH((AU$1-1)*ROWS(Timetable)+$A4,Table5[auto_index],0),4)),"")</f>
        <v>#N/A</v>
      </c>
      <c r="AV4" s="15" t="e">
        <f>IF(AND(ISNUMBER(INDEX(Slots,$A4,AV$1)),INDEX(Table5[valid],MATCH((AV$1-1)*ROWS(Timetable)+$A4,Table5[auto_index],0),1)=1),INDEX(gen_topics,INDEX(Table5[],MATCH((AV$1-1)*ROWS(Timetable)+$A4,Table5[auto_index],0),5),INDEX(Table5[],MATCH((AV$1-1)*ROWS(Timetable)+$A4,Table5[auto_index],0),4)),"")</f>
        <v>#N/A</v>
      </c>
      <c r="AW4" s="15" t="e">
        <f>IF(AND(ISNUMBER(INDEX(Slots,$A4,AW$1)),INDEX(Table5[valid],MATCH((AW$1-1)*ROWS(Timetable)+$A4,Table5[auto_index],0),1)=1),INDEX(gen_topics,INDEX(Table5[],MATCH((AW$1-1)*ROWS(Timetable)+$A4,Table5[auto_index],0),5),INDEX(Table5[],MATCH((AW$1-1)*ROWS(Timetable)+$A4,Table5[auto_index],0),4)),"")</f>
        <v>#N/A</v>
      </c>
      <c r="AX4" s="15" t="e">
        <f>IF(AND(ISNUMBER(INDEX(Slots,$A4,AX$1)),INDEX(Table5[valid],MATCH((AX$1-1)*ROWS(Timetable)+$A4,Table5[auto_index],0),1)=1),INDEX(gen_topics,INDEX(Table5[],MATCH((AX$1-1)*ROWS(Timetable)+$A4,Table5[auto_index],0),5),INDEX(Table5[],MATCH((AX$1-1)*ROWS(Timetable)+$A4,Table5[auto_index],0),4)),"")</f>
        <v>#N/A</v>
      </c>
      <c r="AY4" s="15" t="e">
        <f>IF(AND(ISNUMBER(INDEX(Slots,$A4,AY$1)),INDEX(Table5[valid],MATCH((AY$1-1)*ROWS(Timetable)+$A4,Table5[auto_index],0),1)=1),INDEX(gen_topics,INDEX(Table5[],MATCH((AY$1-1)*ROWS(Timetable)+$A4,Table5[auto_index],0),5),INDEX(Table5[],MATCH((AY$1-1)*ROWS(Timetable)+$A4,Table5[auto_index],0),4)),"")</f>
        <v>#N/A</v>
      </c>
      <c r="AZ4" s="15" t="e">
        <f>IF(AND(ISNUMBER(INDEX(Slots,$A4,AZ$1)),INDEX(Table5[valid],MATCH((AZ$1-1)*ROWS(Timetable)+$A4,Table5[auto_index],0),1)=1),INDEX(gen_topics,INDEX(Table5[],MATCH((AZ$1-1)*ROWS(Timetable)+$A4,Table5[auto_index],0),5),INDEX(Table5[],MATCH((AZ$1-1)*ROWS(Timetable)+$A4,Table5[auto_index],0),4)),"")</f>
        <v>#N/A</v>
      </c>
      <c r="BA4" s="15" t="e">
        <f>IF(AND(ISNUMBER(INDEX(Slots,$A4,BA$1)),INDEX(Table5[valid],MATCH((BA$1-1)*ROWS(Timetable)+$A4,Table5[auto_index],0),1)=1),INDEX(gen_topics,INDEX(Table5[],MATCH((BA$1-1)*ROWS(Timetable)+$A4,Table5[auto_index],0),5),INDEX(Table5[],MATCH((BA$1-1)*ROWS(Timetable)+$A4,Table5[auto_index],0),4)),"")</f>
        <v>#N/A</v>
      </c>
      <c r="BB4" s="15" t="e">
        <f>IF(AND(ISNUMBER(INDEX(Slots,$A4,BB$1)),INDEX(Table5[valid],MATCH((BB$1-1)*ROWS(Timetable)+$A4,Table5[auto_index],0),1)=1),INDEX(gen_topics,INDEX(Table5[],MATCH((BB$1-1)*ROWS(Timetable)+$A4,Table5[auto_index],0),5),INDEX(Table5[],MATCH((BB$1-1)*ROWS(Timetable)+$A4,Table5[auto_index],0),4)),"")</f>
        <v>#N/A</v>
      </c>
      <c r="BC4" s="15" t="e">
        <f>IF(AND(ISNUMBER(INDEX(Slots,$A4,BC$1)),INDEX(Table5[valid],MATCH((BC$1-1)*ROWS(Timetable)+$A4,Table5[auto_index],0),1)=1),INDEX(gen_topics,INDEX(Table5[],MATCH((BC$1-1)*ROWS(Timetable)+$A4,Table5[auto_index],0),5),INDEX(Table5[],MATCH((BC$1-1)*ROWS(Timetable)+$A4,Table5[auto_index],0),4)),"")</f>
        <v>#N/A</v>
      </c>
      <c r="BD4" s="15" t="e">
        <f>IF(AND(ISNUMBER(INDEX(Slots,$A4,BD$1)),INDEX(Table5[valid],MATCH((BD$1-1)*ROWS(Timetable)+$A4,Table5[auto_index],0),1)=1),INDEX(gen_topics,INDEX(Table5[],MATCH((BD$1-1)*ROWS(Timetable)+$A4,Table5[auto_index],0),5),INDEX(Table5[],MATCH((BD$1-1)*ROWS(Timetable)+$A4,Table5[auto_index],0),4)),"")</f>
        <v>#N/A</v>
      </c>
      <c r="BE4" s="15" t="e">
        <f>IF(AND(ISNUMBER(INDEX(Slots,$A4,BE$1)),INDEX(Table5[valid],MATCH((BE$1-1)*ROWS(Timetable)+$A4,Table5[auto_index],0),1)=1),INDEX(gen_topics,INDEX(Table5[],MATCH((BE$1-1)*ROWS(Timetable)+$A4,Table5[auto_index],0),5),INDEX(Table5[],MATCH((BE$1-1)*ROWS(Timetable)+$A4,Table5[auto_index],0),4)),"")</f>
        <v>#N/A</v>
      </c>
      <c r="BF4" s="15" t="e">
        <f>IF(AND(ISNUMBER(INDEX(Slots,$A4,BF$1)),INDEX(Table5[valid],MATCH((BF$1-1)*ROWS(Timetable)+$A4,Table5[auto_index],0),1)=1),INDEX(gen_topics,INDEX(Table5[],MATCH((BF$1-1)*ROWS(Timetable)+$A4,Table5[auto_index],0),5),INDEX(Table5[],MATCH((BF$1-1)*ROWS(Timetable)+$A4,Table5[auto_index],0),4)),"")</f>
        <v>#N/A</v>
      </c>
      <c r="BG4" s="15" t="e">
        <f>IF(AND(ISNUMBER(INDEX(Slots,$A4,BG$1)),INDEX(Table5[valid],MATCH((BG$1-1)*ROWS(Timetable)+$A4,Table5[auto_index],0),1)=1),INDEX(gen_topics,INDEX(Table5[],MATCH((BG$1-1)*ROWS(Timetable)+$A4,Table5[auto_index],0),5),INDEX(Table5[],MATCH((BG$1-1)*ROWS(Timetable)+$A4,Table5[auto_index],0),4)),"")</f>
        <v>#N/A</v>
      </c>
      <c r="BH4" s="15" t="e">
        <f>IF(AND(ISNUMBER(INDEX(Slots,$A4,BH$1)),INDEX(Table5[valid],MATCH((BH$1-1)*ROWS(Timetable)+$A4,Table5[auto_index],0),1)=1),INDEX(gen_topics,INDEX(Table5[],MATCH((BH$1-1)*ROWS(Timetable)+$A4,Table5[auto_index],0),5),INDEX(Table5[],MATCH((BH$1-1)*ROWS(Timetable)+$A4,Table5[auto_index],0),4)),"")</f>
        <v>#N/A</v>
      </c>
      <c r="BI4" s="15" t="e">
        <f>IF(AND(ISNUMBER(INDEX(Slots,$A4,BI$1)),INDEX(Table5[valid],MATCH((BI$1-1)*ROWS(Timetable)+$A4,Table5[auto_index],0),1)=1),INDEX(gen_topics,INDEX(Table5[],MATCH((BI$1-1)*ROWS(Timetable)+$A4,Table5[auto_index],0),5),INDEX(Table5[],MATCH((BI$1-1)*ROWS(Timetable)+$A4,Table5[auto_index],0),4)),"")</f>
        <v>#N/A</v>
      </c>
      <c r="BJ4" s="15" t="e">
        <f>IF(AND(ISNUMBER(INDEX(Slots,$A4,BJ$1)),INDEX(Table5[valid],MATCH((BJ$1-1)*ROWS(Timetable)+$A4,Table5[auto_index],0),1)=1),INDEX(gen_topics,INDEX(Table5[],MATCH((BJ$1-1)*ROWS(Timetable)+$A4,Table5[auto_index],0),5),INDEX(Table5[],MATCH((BJ$1-1)*ROWS(Timetable)+$A4,Table5[auto_index],0),4)),"")</f>
        <v>#N/A</v>
      </c>
      <c r="BK4" s="15" t="e">
        <f>IF(AND(ISNUMBER(INDEX(Slots,$A4,BK$1)),INDEX(Table5[valid],MATCH((BK$1-1)*ROWS(Timetable)+$A4,Table5[auto_index],0),1)=1),INDEX(gen_topics,INDEX(Table5[],MATCH((BK$1-1)*ROWS(Timetable)+$A4,Table5[auto_index],0),5),INDEX(Table5[],MATCH((BK$1-1)*ROWS(Timetable)+$A4,Table5[auto_index],0),4)),"")</f>
        <v>#N/A</v>
      </c>
      <c r="BL4" s="15" t="e">
        <f>IF(AND(ISNUMBER(INDEX(Slots,$A4,BL$1)),INDEX(Table5[valid],MATCH((BL$1-1)*ROWS(Timetable)+$A4,Table5[auto_index],0),1)=1),INDEX(gen_topics,INDEX(Table5[],MATCH((BL$1-1)*ROWS(Timetable)+$A4,Table5[auto_index],0),5),INDEX(Table5[],MATCH((BL$1-1)*ROWS(Timetable)+$A4,Table5[auto_index],0),4)),"")</f>
        <v>#N/A</v>
      </c>
      <c r="BM4" s="19" t="e">
        <f>IF(AND(ISNUMBER(INDEX(Slots,$A4,BM$1)),INDEX(Table5[valid],MATCH((BM$1-1)*ROWS(Timetable)+$A4,Table5[auto_index],0),1)=1),INDEX(gen_topics,INDEX(Table5[],MATCH((BM$1-1)*ROWS(Timetable)+$A4,Table5[auto_index],0),5),INDEX(Table5[],MATCH((BM$1-1)*ROWS(Timetable)+$A4,Table5[auto_index],0),4)),"")</f>
        <v>#N/A</v>
      </c>
    </row>
    <row r="5" spans="1:65" ht="51" x14ac:dyDescent="0.2">
      <c r="A5" s="10">
        <f>Timeslots!A7</f>
        <v>3</v>
      </c>
      <c r="B5" s="18" t="str">
        <f ca="1">IF(AND(ISNUMBER(INDEX(Slots,$A5,B$1)),INDEX(Table5[valid],MATCH((B$1-1)*ROWS(Timetable)+$A5,Table5[auto_index],0),1)=1),INDEX(gen_topics,INDEX(Table5[],MATCH((B$1-1)*ROWS(Timetable)+$A5,Table5[auto_index],0),5),INDEX(Table5[],MATCH((B$1-1)*ROWS(Timetable)+$A5,Table5[auto_index],0),4)),"")</f>
        <v>Syntactic Parsing</v>
      </c>
      <c r="C5" s="15" t="str">
        <f ca="1">IF(AND(ISNUMBER(INDEX(Slots,$A5,C$1)),INDEX(Table5[valid],MATCH((C$1-1)*ROWS(Timetable)+$A5,Table5[auto_index],0),1)=1),INDEX(gen_topics,INDEX(Table5[],MATCH((C$1-1)*ROWS(Timetable)+$A5,Table5[auto_index],0),5),INDEX(Table5[],MATCH((C$1-1)*ROWS(Timetable)+$A5,Table5[auto_index],0),4)),"")</f>
        <v>Words &amp; Morphology</v>
      </c>
      <c r="D5" s="15" t="str">
        <f ca="1">IF(AND(ISNUMBER(INDEX(Slots,$A5,D$1)),INDEX(Table5[valid],MATCH((D$1-1)*ROWS(Timetable)+$A5,Table5[auto_index],0),1)=1),INDEX(gen_topics,INDEX(Table5[],MATCH((D$1-1)*ROWS(Timetable)+$A5,Table5[auto_index],0),5),INDEX(Table5[],MATCH((D$1-1)*ROWS(Timetable)+$A5,Table5[auto_index],0),4)),"")</f>
        <v>Discourse &amp; Text</v>
      </c>
      <c r="E5" s="15" t="str">
        <f ca="1">IF(AND(ISNUMBER(INDEX(Slots,$A5,E$1)),INDEX(Table5[valid],MATCH((E$1-1)*ROWS(Timetable)+$A5,Table5[auto_index],0),1)=1),INDEX(gen_topics,INDEX(Table5[],MATCH((E$1-1)*ROWS(Timetable)+$A5,Table5[auto_index],0),5),INDEX(Table5[],MATCH((E$1-1)*ROWS(Timetable)+$A5,Table5[auto_index],0),4)),"")</f>
        <v>Colour</v>
      </c>
      <c r="F5" s="15" t="str">
        <f ca="1">IF(AND(ISNUMBER(INDEX(Slots,$A5,F$1)),INDEX(Table5[valid],MATCH((F$1-1)*ROWS(Timetable)+$A5,Table5[auto_index],0),1)=1),INDEX(gen_topics,INDEX(Table5[],MATCH((F$1-1)*ROWS(Timetable)+$A5,Table5[auto_index],0),5),INDEX(Table5[],MATCH((F$1-1)*ROWS(Timetable)+$A5,Table5[auto_index],0),4)),"")</f>
        <v>SIFT</v>
      </c>
      <c r="G5" s="15" t="str">
        <f ca="1">IF(AND(ISNUMBER(INDEX(Slots,$A5,G$1)),INDEX(Table5[valid],MATCH((G$1-1)*ROWS(Timetable)+$A5,Table5[auto_index],0),1)=1),INDEX(gen_topics,INDEX(Table5[],MATCH((G$1-1)*ROWS(Timetable)+$A5,Table5[auto_index],0),5),INDEX(Table5[],MATCH((G$1-1)*ROWS(Timetable)+$A5,Table5[auto_index],0),4)),"")</f>
        <v>Colour</v>
      </c>
      <c r="H5" s="15" t="str">
        <f ca="1">IF(AND(ISNUMBER(INDEX(Slots,$A5,H$1)),INDEX(Table5[valid],MATCH((H$1-1)*ROWS(Timetable)+$A5,Table5[auto_index],0),1)=1),INDEX(gen_topics,INDEX(Table5[],MATCH((H$1-1)*ROWS(Timetable)+$A5,Table5[auto_index],0),5),INDEX(Table5[],MATCH((H$1-1)*ROWS(Timetable)+$A5,Table5[auto_index],0),4)),"")</f>
        <v>Complexity</v>
      </c>
      <c r="I5" s="15" t="str">
        <f ca="1">IF(AND(ISNUMBER(INDEX(Slots,$A5,I$1)),INDEX(Table5[valid],MATCH((I$1-1)*ROWS(Timetable)+$A5,Table5[auto_index],0),1)=1),INDEX(gen_topics,INDEX(Table5[],MATCH((I$1-1)*ROWS(Timetable)+$A5,Table5[auto_index],0),5),INDEX(Table5[],MATCH((I$1-1)*ROWS(Timetable)+$A5,Table5[auto_index],0),4)),"")</f>
        <v>Lambda Calculus</v>
      </c>
      <c r="J5" s="15" t="str">
        <f ca="1">IF(AND(ISNUMBER(INDEX(Slots,$A5,J$1)),INDEX(Table5[valid],MATCH((J$1-1)*ROWS(Timetable)+$A5,Table5[auto_index],0),1)=1),INDEX(gen_topics,INDEX(Table5[],MATCH((J$1-1)*ROWS(Timetable)+$A5,Table5[auto_index],0),5),INDEX(Table5[],MATCH((J$1-1)*ROWS(Timetable)+$A5,Table5[auto_index],0),4)),"")</f>
        <v>Context Free Languages</v>
      </c>
      <c r="K5" s="15" t="str">
        <f ca="1">IF(AND(ISNUMBER(INDEX(Slots,$A5,K$1)),INDEX(Table5[valid],MATCH((K$1-1)*ROWS(Timetable)+$A5,Table5[auto_index],0),1)=1),INDEX(gen_topics,INDEX(Table5[],MATCH((K$1-1)*ROWS(Timetable)+$A5,Table5[auto_index],0),5),INDEX(Table5[],MATCH((K$1-1)*ROWS(Timetable)+$A5,Table5[auto_index],0),4)),"")</f>
        <v>Relational Databases</v>
      </c>
      <c r="L5" s="15" t="str">
        <f ca="1">IF(AND(ISNUMBER(INDEX(Slots,$A5,L$1)),INDEX(Table5[valid],MATCH((L$1-1)*ROWS(Timetable)+$A5,Table5[auto_index],0),1)=1),INDEX(gen_topics,INDEX(Table5[],MATCH((L$1-1)*ROWS(Timetable)+$A5,Table5[auto_index],0),5),INDEX(Table5[],MATCH((L$1-1)*ROWS(Timetable)+$A5,Table5[auto_index],0),4)),"")</f>
        <v>Introduction to SQL</v>
      </c>
      <c r="M5" s="15" t="str">
        <f ca="1">IF(AND(ISNUMBER(INDEX(Slots,$A5,M$1)),INDEX(Table5[valid],MATCH((M$1-1)*ROWS(Timetable)+$A5,Table5[auto_index],0),1)=1),INDEX(gen_topics,INDEX(Table5[],MATCH((M$1-1)*ROWS(Timetable)+$A5,Table5[auto_index],0),5),INDEX(Table5[],MATCH((M$1-1)*ROWS(Timetable)+$A5,Table5[auto_index],0),4)),"")</f>
        <v>Relational Model</v>
      </c>
      <c r="N5" s="15" t="str">
        <f ca="1">IF(AND(ISNUMBER(INDEX(Slots,$A5,N$1)),INDEX(Table5[valid],MATCH((N$1-1)*ROWS(Timetable)+$A5,Table5[auto_index],0),1)=1),INDEX(gen_topics,INDEX(Table5[],MATCH((N$1-1)*ROWS(Timetable)+$A5,Table5[auto_index],0),5),INDEX(Table5[],MATCH((N$1-1)*ROWS(Timetable)+$A5,Table5[auto_index],0),4)),"")</f>
        <v>Floating Point</v>
      </c>
      <c r="O5" s="15" t="str">
        <f ca="1">IF(AND(ISNUMBER(INDEX(Slots,$A5,O$1)),INDEX(Table5[valid],MATCH((O$1-1)*ROWS(Timetable)+$A5,Table5[auto_index],0),1)=1),INDEX(gen_topics,INDEX(Table5[],MATCH((O$1-1)*ROWS(Timetable)+$A5,Table5[auto_index],0),5),INDEX(Table5[],MATCH((O$1-1)*ROWS(Timetable)+$A5,Table5[auto_index],0),4)),"")</f>
        <v>Parallel Architectures</v>
      </c>
      <c r="P5" s="15" t="str">
        <f ca="1">IF(AND(ISNUMBER(INDEX(Slots,$A5,P$1)),INDEX(Table5[valid],MATCH((P$1-1)*ROWS(Timetable)+$A5,Table5[auto_index],0),1)=1),INDEX(gen_topics,INDEX(Table5[],MATCH((P$1-1)*ROWS(Timetable)+$A5,Table5[auto_index],0),5),INDEX(Table5[],MATCH((P$1-1)*ROWS(Timetable)+$A5,Table5[auto_index],0),4)),"")</f>
        <v>Improving Performance - Pipelining</v>
      </c>
      <c r="Q5" s="15" t="str">
        <f ca="1">IF(AND(ISNUMBER(INDEX(Slots,$A5,Q$1)),INDEX(Table5[valid],MATCH((Q$1-1)*ROWS(Timetable)+$A5,Table5[auto_index],0),1)=1),INDEX(gen_topics,INDEX(Table5[],MATCH((Q$1-1)*ROWS(Timetable)+$A5,Table5[auto_index],0),5),INDEX(Table5[],MATCH((Q$1-1)*ROWS(Timetable)+$A5,Table5[auto_index],0),4)),"")</f>
        <v>Data types in C, arrays, strings</v>
      </c>
      <c r="R5" s="15" t="str">
        <f ca="1">IF(AND(ISNUMBER(INDEX(Slots,$A5,R$1)),INDEX(Table5[valid],MATCH((R$1-1)*ROWS(Timetable)+$A5,Table5[auto_index],0),1)=1),INDEX(gen_topics,INDEX(Table5[],MATCH((R$1-1)*ROWS(Timetable)+$A5,Table5[auto_index],0),5),INDEX(Table5[],MATCH((R$1-1)*ROWS(Timetable)+$A5,Table5[auto_index],0),4)),"")</f>
        <v>Virtual functions</v>
      </c>
      <c r="S5" s="15" t="str">
        <f ca="1">IF(AND(ISNUMBER(INDEX(Slots,$A5,S$1)),INDEX(Table5[valid],MATCH((S$1-1)*ROWS(Timetable)+$A5,Table5[auto_index],0),1)=1),INDEX(gen_topics,INDEX(Table5[],MATCH((S$1-1)*ROWS(Timetable)+$A5,Table5[auto_index],0),5),INDEX(Table5[],MATCH((S$1-1)*ROWS(Timetable)+$A5,Table5[auto_index],0),4)),"")</f>
        <v>Introduction to C programming</v>
      </c>
      <c r="T5" s="15" t="str">
        <f ca="1">IF(AND(ISNUMBER(INDEX(Slots,$A5,T$1)),INDEX(Table5[valid],MATCH((T$1-1)*ROWS(Timetable)+$A5,Table5[auto_index],0),1)=1),INDEX(gen_topics,INDEX(Table5[],MATCH((T$1-1)*ROWS(Timetable)+$A5,Table5[auto_index],0),5),INDEX(Table5[],MATCH((T$1-1)*ROWS(Timetable)+$A5,Table5[auto_index],0),4)),"")</f>
        <v>Vectors</v>
      </c>
      <c r="U5" s="15" t="str">
        <f ca="1">IF(AND(ISNUMBER(INDEX(Slots,$A5,U$1)),INDEX(Table5[valid],MATCH((U$1-1)*ROWS(Timetable)+$A5,Table5[auto_index],0),1)=1),INDEX(gen_topics,INDEX(Table5[],MATCH((U$1-1)*ROWS(Timetable)+$A5,Table5[auto_index],0),5),INDEX(Table5[],MATCH((U$1-1)*ROWS(Timetable)+$A5,Table5[auto_index],0),4)),"")</f>
        <v>Linear equations - Gaussian elimination</v>
      </c>
      <c r="V5" s="15" t="str">
        <f ca="1">IF(AND(ISNUMBER(INDEX(Slots,$A5,V$1)),INDEX(Table5[valid],MATCH((V$1-1)*ROWS(Timetable)+$A5,Table5[auto_index],0),1)=1),INDEX(gen_topics,INDEX(Table5[],MATCH((V$1-1)*ROWS(Timetable)+$A5,Table5[auto_index],0),5),INDEX(Table5[],MATCH((V$1-1)*ROWS(Timetable)+$A5,Table5[auto_index],0),4)),"")</f>
        <v>Probability - Discrete Random Variables</v>
      </c>
      <c r="W5" s="15" t="str">
        <f ca="1">IF(AND(ISNUMBER(INDEX(Slots,$A5,W$1)),INDEX(Table5[valid],MATCH((W$1-1)*ROWS(Timetable)+$A5,Table5[auto_index],0),1)=1),INDEX(gen_topics,INDEX(Table5[],MATCH((W$1-1)*ROWS(Timetable)+$A5,Table5[auto_index],0),5),INDEX(Table5[],MATCH((W$1-1)*ROWS(Timetable)+$A5,Table5[auto_index],0),4)),"")</f>
        <v>Access Control in Linux</v>
      </c>
      <c r="X5" s="15" t="str">
        <f ca="1">IF(AND(ISNUMBER(INDEX(Slots,$A5,X$1)),INDEX(Table5[valid],MATCH((X$1-1)*ROWS(Timetable)+$A5,Table5[auto_index],0),1)=1),INDEX(gen_topics,INDEX(Table5[],MATCH((X$1-1)*ROWS(Timetable)+$A5,Table5[auto_index],0),5),INDEX(Table5[],MATCH((X$1-1)*ROWS(Timetable)+$A5,Table5[auto_index],0),4)),"")</f>
        <v>Buffer Overflow Attacks</v>
      </c>
      <c r="Y5" s="15" t="str">
        <f ca="1">IF(AND(ISNUMBER(INDEX(Slots,$A5,Y$1)),INDEX(Table5[valid],MATCH((Y$1-1)*ROWS(Timetable)+$A5,Table5[auto_index],0),1)=1),INDEX(gen_topics,INDEX(Table5[],MATCH((Y$1-1)*ROWS(Timetable)+$A5,Table5[auto_index],0),5),INDEX(Table5[],MATCH((Y$1-1)*ROWS(Timetable)+$A5,Table5[auto_index],0),4)),"")</f>
        <v>The Internet and Sockets</v>
      </c>
      <c r="Z5" s="15" t="str">
        <f ca="1">IF(AND(ISNUMBER(INDEX(Slots,$A5,Z$1)),INDEX(Table5[valid],MATCH((Z$1-1)*ROWS(Timetable)+$A5,Table5[auto_index],0),1)=1),INDEX(gen_topics,INDEX(Table5[],MATCH((Z$1-1)*ROWS(Timetable)+$A5,Table5[auto_index],0),5),INDEX(Table5[],MATCH((Z$1-1)*ROWS(Timetable)+$A5,Table5[auto_index],0),4)),"")</f>
        <v>Contracts &amp; Liability</v>
      </c>
      <c r="AA5" s="15" t="str">
        <f ca="1">IF(AND(ISNUMBER(INDEX(Slots,$A5,AA$1)),INDEX(Table5[valid],MATCH((AA$1-1)*ROWS(Timetable)+$A5,Table5[auto_index],0),1)=1),INDEX(gen_topics,INDEX(Table5[],MATCH((AA$1-1)*ROWS(Timetable)+$A5,Table5[auto_index],0),5),INDEX(Table5[],MATCH((AA$1-1)*ROWS(Timetable)+$A5,Table5[auto_index],0),4)),"")</f>
        <v>The Internet</v>
      </c>
      <c r="AB5" s="15" t="str">
        <f ca="1">IF(AND(ISNUMBER(INDEX(Slots,$A5,AB$1)),INDEX(Table5[valid],MATCH((AB$1-1)*ROWS(Timetable)+$A5,Table5[auto_index],0),1)=1),INDEX(gen_topics,INDEX(Table5[],MATCH((AB$1-1)*ROWS(Timetable)+$A5,Table5[auto_index],0),5),INDEX(Table5[],MATCH((AB$1-1)*ROWS(Timetable)+$A5,Table5[auto_index],0),4)),"")</f>
        <v>Human Resource Management</v>
      </c>
      <c r="AC5" s="15" t="str">
        <f ca="1">IF(AND(ISNUMBER(INDEX(Slots,$A5,AC$1)),INDEX(Table5[valid],MATCH((AC$1-1)*ROWS(Timetable)+$A5,Table5[auto_index],0),1)=1),INDEX(gen_topics,INDEX(Table5[],MATCH((AC$1-1)*ROWS(Timetable)+$A5,Table5[auto_index],0),5),INDEX(Table5[],MATCH((AC$1-1)*ROWS(Timetable)+$A5,Table5[auto_index],0),4)),"")</f>
        <v>Modules and Functors</v>
      </c>
      <c r="AD5" s="15" t="str">
        <f ca="1">IF(AND(ISNUMBER(INDEX(Slots,$A5,AD$1)),INDEX(Table5[valid],MATCH((AD$1-1)*ROWS(Timetable)+$A5,Table5[auto_index],0),1)=1),INDEX(gen_topics,INDEX(Table5[],MATCH((AD$1-1)*ROWS(Timetable)+$A5,Table5[auto_index],0),5),INDEX(Table5[],MATCH((AD$1-1)*ROWS(Timetable)+$A5,Table5[auto_index],0),4)),"")</f>
        <v>Monads</v>
      </c>
      <c r="AE5" s="15" t="str">
        <f ca="1">IF(AND(ISNUMBER(INDEX(Slots,$A5,AE$1)),INDEX(Table5[valid],MATCH((AE$1-1)*ROWS(Timetable)+$A5,Table5[auto_index],0),1)=1),INDEX(gen_topics,INDEX(Table5[],MATCH((AE$1-1)*ROWS(Timetable)+$A5,Table5[auto_index],0),5),INDEX(Table5[],MATCH((AE$1-1)*ROWS(Timetable)+$A5,Table5[auto_index],0),4)),"")</f>
        <v>Algebraic Data Types</v>
      </c>
      <c r="AF5" s="15" t="e">
        <f>IF(AND(ISNUMBER(INDEX(Slots,$A5,AF$1)),INDEX(Table5[valid],MATCH((AF$1-1)*ROWS(Timetable)+$A5,Table5[auto_index],0),1)=1),INDEX(gen_topics,INDEX(Table5[],MATCH((AF$1-1)*ROWS(Timetable)+$A5,Table5[auto_index],0),5),INDEX(Table5[],MATCH((AF$1-1)*ROWS(Timetable)+$A5,Table5[auto_index],0),4)),"")</f>
        <v>#N/A</v>
      </c>
      <c r="AG5" s="15" t="e">
        <f>IF(AND(ISNUMBER(INDEX(Slots,$A5,AG$1)),INDEX(Table5[valid],MATCH((AG$1-1)*ROWS(Timetable)+$A5,Table5[auto_index],0),1)=1),INDEX(gen_topics,INDEX(Table5[],MATCH((AG$1-1)*ROWS(Timetable)+$A5,Table5[auto_index],0),5),INDEX(Table5[],MATCH((AG$1-1)*ROWS(Timetable)+$A5,Table5[auto_index],0),4)),"")</f>
        <v>#N/A</v>
      </c>
      <c r="AH5" s="15" t="e">
        <f>IF(AND(ISNUMBER(INDEX(Slots,$A5,AH$1)),INDEX(Table5[valid],MATCH((AH$1-1)*ROWS(Timetable)+$A5,Table5[auto_index],0),1)=1),INDEX(gen_topics,INDEX(Table5[],MATCH((AH$1-1)*ROWS(Timetable)+$A5,Table5[auto_index],0),5),INDEX(Table5[],MATCH((AH$1-1)*ROWS(Timetable)+$A5,Table5[auto_index],0),4)),"")</f>
        <v>#N/A</v>
      </c>
      <c r="AI5" s="15" t="e">
        <f>IF(AND(ISNUMBER(INDEX(Slots,$A5,AI$1)),INDEX(Table5[valid],MATCH((AI$1-1)*ROWS(Timetable)+$A5,Table5[auto_index],0),1)=1),INDEX(gen_topics,INDEX(Table5[],MATCH((AI$1-1)*ROWS(Timetable)+$A5,Table5[auto_index],0),5),INDEX(Table5[],MATCH((AI$1-1)*ROWS(Timetable)+$A5,Table5[auto_index],0),4)),"")</f>
        <v>#N/A</v>
      </c>
      <c r="AJ5" s="15" t="e">
        <f>IF(AND(ISNUMBER(INDEX(Slots,$A5,AJ$1)),INDEX(Table5[valid],MATCH((AJ$1-1)*ROWS(Timetable)+$A5,Table5[auto_index],0),1)=1),INDEX(gen_topics,INDEX(Table5[],MATCH((AJ$1-1)*ROWS(Timetable)+$A5,Table5[auto_index],0),5),INDEX(Table5[],MATCH((AJ$1-1)*ROWS(Timetable)+$A5,Table5[auto_index],0),4)),"")</f>
        <v>#N/A</v>
      </c>
      <c r="AK5" s="15" t="e">
        <f>IF(AND(ISNUMBER(INDEX(Slots,$A5,AK$1)),INDEX(Table5[valid],MATCH((AK$1-1)*ROWS(Timetable)+$A5,Table5[auto_index],0),1)=1),INDEX(gen_topics,INDEX(Table5[],MATCH((AK$1-1)*ROWS(Timetable)+$A5,Table5[auto_index],0),5),INDEX(Table5[],MATCH((AK$1-1)*ROWS(Timetable)+$A5,Table5[auto_index],0),4)),"")</f>
        <v>#N/A</v>
      </c>
      <c r="AL5" s="15" t="e">
        <f>IF(AND(ISNUMBER(INDEX(Slots,$A5,AL$1)),INDEX(Table5[valid],MATCH((AL$1-1)*ROWS(Timetable)+$A5,Table5[auto_index],0),1)=1),INDEX(gen_topics,INDEX(Table5[],MATCH((AL$1-1)*ROWS(Timetable)+$A5,Table5[auto_index],0),5),INDEX(Table5[],MATCH((AL$1-1)*ROWS(Timetable)+$A5,Table5[auto_index],0),4)),"")</f>
        <v>#N/A</v>
      </c>
      <c r="AM5" s="15" t="e">
        <f>IF(AND(ISNUMBER(INDEX(Slots,$A5,AM$1)),INDEX(Table5[valid],MATCH((AM$1-1)*ROWS(Timetable)+$A5,Table5[auto_index],0),1)=1),INDEX(gen_topics,INDEX(Table5[],MATCH((AM$1-1)*ROWS(Timetable)+$A5,Table5[auto_index],0),5),INDEX(Table5[],MATCH((AM$1-1)*ROWS(Timetable)+$A5,Table5[auto_index],0),4)),"")</f>
        <v>#N/A</v>
      </c>
      <c r="AN5" s="15" t="e">
        <f>IF(AND(ISNUMBER(INDEX(Slots,$A5,AN$1)),INDEX(Table5[valid],MATCH((AN$1-1)*ROWS(Timetable)+$A5,Table5[auto_index],0),1)=1),INDEX(gen_topics,INDEX(Table5[],MATCH((AN$1-1)*ROWS(Timetable)+$A5,Table5[auto_index],0),5),INDEX(Table5[],MATCH((AN$1-1)*ROWS(Timetable)+$A5,Table5[auto_index],0),4)),"")</f>
        <v>#N/A</v>
      </c>
      <c r="AO5" s="15" t="e">
        <f>IF(AND(ISNUMBER(INDEX(Slots,$A5,AO$1)),INDEX(Table5[valid],MATCH((AO$1-1)*ROWS(Timetable)+$A5,Table5[auto_index],0),1)=1),INDEX(gen_topics,INDEX(Table5[],MATCH((AO$1-1)*ROWS(Timetable)+$A5,Table5[auto_index],0),5),INDEX(Table5[],MATCH((AO$1-1)*ROWS(Timetable)+$A5,Table5[auto_index],0),4)),"")</f>
        <v>#N/A</v>
      </c>
      <c r="AP5" s="15" t="e">
        <f>IF(AND(ISNUMBER(INDEX(Slots,$A5,AP$1)),INDEX(Table5[valid],MATCH((AP$1-1)*ROWS(Timetable)+$A5,Table5[auto_index],0),1)=1),INDEX(gen_topics,INDEX(Table5[],MATCH((AP$1-1)*ROWS(Timetable)+$A5,Table5[auto_index],0),5),INDEX(Table5[],MATCH((AP$1-1)*ROWS(Timetable)+$A5,Table5[auto_index],0),4)),"")</f>
        <v>#N/A</v>
      </c>
      <c r="AQ5" s="15" t="e">
        <f>IF(AND(ISNUMBER(INDEX(Slots,$A5,AQ$1)),INDEX(Table5[valid],MATCH((AQ$1-1)*ROWS(Timetable)+$A5,Table5[auto_index],0),1)=1),INDEX(gen_topics,INDEX(Table5[],MATCH((AQ$1-1)*ROWS(Timetable)+$A5,Table5[auto_index],0),5),INDEX(Table5[],MATCH((AQ$1-1)*ROWS(Timetable)+$A5,Table5[auto_index],0),4)),"")</f>
        <v>#N/A</v>
      </c>
      <c r="AR5" s="15" t="e">
        <f>IF(AND(ISNUMBER(INDEX(Slots,$A5,AR$1)),INDEX(Table5[valid],MATCH((AR$1-1)*ROWS(Timetable)+$A5,Table5[auto_index],0),1)=1),INDEX(gen_topics,INDEX(Table5[],MATCH((AR$1-1)*ROWS(Timetable)+$A5,Table5[auto_index],0),5),INDEX(Table5[],MATCH((AR$1-1)*ROWS(Timetable)+$A5,Table5[auto_index],0),4)),"")</f>
        <v>#N/A</v>
      </c>
      <c r="AS5" s="15" t="e">
        <f>IF(AND(ISNUMBER(INDEX(Slots,$A5,AS$1)),INDEX(Table5[valid],MATCH((AS$1-1)*ROWS(Timetable)+$A5,Table5[auto_index],0),1)=1),INDEX(gen_topics,INDEX(Table5[],MATCH((AS$1-1)*ROWS(Timetable)+$A5,Table5[auto_index],0),5),INDEX(Table5[],MATCH((AS$1-1)*ROWS(Timetable)+$A5,Table5[auto_index],0),4)),"")</f>
        <v>#N/A</v>
      </c>
      <c r="AT5" s="15" t="e">
        <f>IF(AND(ISNUMBER(INDEX(Slots,$A5,AT$1)),INDEX(Table5[valid],MATCH((AT$1-1)*ROWS(Timetable)+$A5,Table5[auto_index],0),1)=1),INDEX(gen_topics,INDEX(Table5[],MATCH((AT$1-1)*ROWS(Timetable)+$A5,Table5[auto_index],0),5),INDEX(Table5[],MATCH((AT$1-1)*ROWS(Timetable)+$A5,Table5[auto_index],0),4)),"")</f>
        <v>#N/A</v>
      </c>
      <c r="AU5" s="15" t="e">
        <f>IF(AND(ISNUMBER(INDEX(Slots,$A5,AU$1)),INDEX(Table5[valid],MATCH((AU$1-1)*ROWS(Timetable)+$A5,Table5[auto_index],0),1)=1),INDEX(gen_topics,INDEX(Table5[],MATCH((AU$1-1)*ROWS(Timetable)+$A5,Table5[auto_index],0),5),INDEX(Table5[],MATCH((AU$1-1)*ROWS(Timetable)+$A5,Table5[auto_index],0),4)),"")</f>
        <v>#N/A</v>
      </c>
      <c r="AV5" s="15" t="e">
        <f>IF(AND(ISNUMBER(INDEX(Slots,$A5,AV$1)),INDEX(Table5[valid],MATCH((AV$1-1)*ROWS(Timetable)+$A5,Table5[auto_index],0),1)=1),INDEX(gen_topics,INDEX(Table5[],MATCH((AV$1-1)*ROWS(Timetable)+$A5,Table5[auto_index],0),5),INDEX(Table5[],MATCH((AV$1-1)*ROWS(Timetable)+$A5,Table5[auto_index],0),4)),"")</f>
        <v>#N/A</v>
      </c>
      <c r="AW5" s="15" t="e">
        <f>IF(AND(ISNUMBER(INDEX(Slots,$A5,AW$1)),INDEX(Table5[valid],MATCH((AW$1-1)*ROWS(Timetable)+$A5,Table5[auto_index],0),1)=1),INDEX(gen_topics,INDEX(Table5[],MATCH((AW$1-1)*ROWS(Timetable)+$A5,Table5[auto_index],0),5),INDEX(Table5[],MATCH((AW$1-1)*ROWS(Timetable)+$A5,Table5[auto_index],0),4)),"")</f>
        <v>#N/A</v>
      </c>
      <c r="AX5" s="15" t="e">
        <f>IF(AND(ISNUMBER(INDEX(Slots,$A5,AX$1)),INDEX(Table5[valid],MATCH((AX$1-1)*ROWS(Timetable)+$A5,Table5[auto_index],0),1)=1),INDEX(gen_topics,INDEX(Table5[],MATCH((AX$1-1)*ROWS(Timetable)+$A5,Table5[auto_index],0),5),INDEX(Table5[],MATCH((AX$1-1)*ROWS(Timetable)+$A5,Table5[auto_index],0),4)),"")</f>
        <v>#N/A</v>
      </c>
      <c r="AY5" s="15" t="e">
        <f>IF(AND(ISNUMBER(INDEX(Slots,$A5,AY$1)),INDEX(Table5[valid],MATCH((AY$1-1)*ROWS(Timetable)+$A5,Table5[auto_index],0),1)=1),INDEX(gen_topics,INDEX(Table5[],MATCH((AY$1-1)*ROWS(Timetable)+$A5,Table5[auto_index],0),5),INDEX(Table5[],MATCH((AY$1-1)*ROWS(Timetable)+$A5,Table5[auto_index],0),4)),"")</f>
        <v>#N/A</v>
      </c>
      <c r="AZ5" s="15" t="e">
        <f>IF(AND(ISNUMBER(INDEX(Slots,$A5,AZ$1)),INDEX(Table5[valid],MATCH((AZ$1-1)*ROWS(Timetable)+$A5,Table5[auto_index],0),1)=1),INDEX(gen_topics,INDEX(Table5[],MATCH((AZ$1-1)*ROWS(Timetable)+$A5,Table5[auto_index],0),5),INDEX(Table5[],MATCH((AZ$1-1)*ROWS(Timetable)+$A5,Table5[auto_index],0),4)),"")</f>
        <v>#N/A</v>
      </c>
      <c r="BA5" s="15" t="e">
        <f>IF(AND(ISNUMBER(INDEX(Slots,$A5,BA$1)),INDEX(Table5[valid],MATCH((BA$1-1)*ROWS(Timetable)+$A5,Table5[auto_index],0),1)=1),INDEX(gen_topics,INDEX(Table5[],MATCH((BA$1-1)*ROWS(Timetable)+$A5,Table5[auto_index],0),5),INDEX(Table5[],MATCH((BA$1-1)*ROWS(Timetable)+$A5,Table5[auto_index],0),4)),"")</f>
        <v>#N/A</v>
      </c>
      <c r="BB5" s="15" t="e">
        <f>IF(AND(ISNUMBER(INDEX(Slots,$A5,BB$1)),INDEX(Table5[valid],MATCH((BB$1-1)*ROWS(Timetable)+$A5,Table5[auto_index],0),1)=1),INDEX(gen_topics,INDEX(Table5[],MATCH((BB$1-1)*ROWS(Timetable)+$A5,Table5[auto_index],0),5),INDEX(Table5[],MATCH((BB$1-1)*ROWS(Timetable)+$A5,Table5[auto_index],0),4)),"")</f>
        <v>#N/A</v>
      </c>
      <c r="BC5" s="15" t="e">
        <f>IF(AND(ISNUMBER(INDEX(Slots,$A5,BC$1)),INDEX(Table5[valid],MATCH((BC$1-1)*ROWS(Timetable)+$A5,Table5[auto_index],0),1)=1),INDEX(gen_topics,INDEX(Table5[],MATCH((BC$1-1)*ROWS(Timetable)+$A5,Table5[auto_index],0),5),INDEX(Table5[],MATCH((BC$1-1)*ROWS(Timetable)+$A5,Table5[auto_index],0),4)),"")</f>
        <v>#N/A</v>
      </c>
      <c r="BD5" s="15" t="e">
        <f>IF(AND(ISNUMBER(INDEX(Slots,$A5,BD$1)),INDEX(Table5[valid],MATCH((BD$1-1)*ROWS(Timetable)+$A5,Table5[auto_index],0),1)=1),INDEX(gen_topics,INDEX(Table5[],MATCH((BD$1-1)*ROWS(Timetable)+$A5,Table5[auto_index],0),5),INDEX(Table5[],MATCH((BD$1-1)*ROWS(Timetable)+$A5,Table5[auto_index],0),4)),"")</f>
        <v>#N/A</v>
      </c>
      <c r="BE5" s="15" t="e">
        <f>IF(AND(ISNUMBER(INDEX(Slots,$A5,BE$1)),INDEX(Table5[valid],MATCH((BE$1-1)*ROWS(Timetable)+$A5,Table5[auto_index],0),1)=1),INDEX(gen_topics,INDEX(Table5[],MATCH((BE$1-1)*ROWS(Timetable)+$A5,Table5[auto_index],0),5),INDEX(Table5[],MATCH((BE$1-1)*ROWS(Timetable)+$A5,Table5[auto_index],0),4)),"")</f>
        <v>#N/A</v>
      </c>
      <c r="BF5" s="15" t="e">
        <f>IF(AND(ISNUMBER(INDEX(Slots,$A5,BF$1)),INDEX(Table5[valid],MATCH((BF$1-1)*ROWS(Timetable)+$A5,Table5[auto_index],0),1)=1),INDEX(gen_topics,INDEX(Table5[],MATCH((BF$1-1)*ROWS(Timetable)+$A5,Table5[auto_index],0),5),INDEX(Table5[],MATCH((BF$1-1)*ROWS(Timetable)+$A5,Table5[auto_index],0),4)),"")</f>
        <v>#N/A</v>
      </c>
      <c r="BG5" s="15" t="e">
        <f>IF(AND(ISNUMBER(INDEX(Slots,$A5,BG$1)),INDEX(Table5[valid],MATCH((BG$1-1)*ROWS(Timetable)+$A5,Table5[auto_index],0),1)=1),INDEX(gen_topics,INDEX(Table5[],MATCH((BG$1-1)*ROWS(Timetable)+$A5,Table5[auto_index],0),5),INDEX(Table5[],MATCH((BG$1-1)*ROWS(Timetable)+$A5,Table5[auto_index],0),4)),"")</f>
        <v>#N/A</v>
      </c>
      <c r="BH5" s="15" t="e">
        <f>IF(AND(ISNUMBER(INDEX(Slots,$A5,BH$1)),INDEX(Table5[valid],MATCH((BH$1-1)*ROWS(Timetable)+$A5,Table5[auto_index],0),1)=1),INDEX(gen_topics,INDEX(Table5[],MATCH((BH$1-1)*ROWS(Timetable)+$A5,Table5[auto_index],0),5),INDEX(Table5[],MATCH((BH$1-1)*ROWS(Timetable)+$A5,Table5[auto_index],0),4)),"")</f>
        <v>#N/A</v>
      </c>
      <c r="BI5" s="15" t="e">
        <f>IF(AND(ISNUMBER(INDEX(Slots,$A5,BI$1)),INDEX(Table5[valid],MATCH((BI$1-1)*ROWS(Timetable)+$A5,Table5[auto_index],0),1)=1),INDEX(gen_topics,INDEX(Table5[],MATCH((BI$1-1)*ROWS(Timetable)+$A5,Table5[auto_index],0),5),INDEX(Table5[],MATCH((BI$1-1)*ROWS(Timetable)+$A5,Table5[auto_index],0),4)),"")</f>
        <v>#N/A</v>
      </c>
      <c r="BJ5" s="15" t="e">
        <f>IF(AND(ISNUMBER(INDEX(Slots,$A5,BJ$1)),INDEX(Table5[valid],MATCH((BJ$1-1)*ROWS(Timetable)+$A5,Table5[auto_index],0),1)=1),INDEX(gen_topics,INDEX(Table5[],MATCH((BJ$1-1)*ROWS(Timetable)+$A5,Table5[auto_index],0),5),INDEX(Table5[],MATCH((BJ$1-1)*ROWS(Timetable)+$A5,Table5[auto_index],0),4)),"")</f>
        <v>#N/A</v>
      </c>
      <c r="BK5" s="15" t="e">
        <f>IF(AND(ISNUMBER(INDEX(Slots,$A5,BK$1)),INDEX(Table5[valid],MATCH((BK$1-1)*ROWS(Timetable)+$A5,Table5[auto_index],0),1)=1),INDEX(gen_topics,INDEX(Table5[],MATCH((BK$1-1)*ROWS(Timetable)+$A5,Table5[auto_index],0),5),INDEX(Table5[],MATCH((BK$1-1)*ROWS(Timetable)+$A5,Table5[auto_index],0),4)),"")</f>
        <v>#N/A</v>
      </c>
      <c r="BL5" s="15" t="e">
        <f>IF(AND(ISNUMBER(INDEX(Slots,$A5,BL$1)),INDEX(Table5[valid],MATCH((BL$1-1)*ROWS(Timetable)+$A5,Table5[auto_index],0),1)=1),INDEX(gen_topics,INDEX(Table5[],MATCH((BL$1-1)*ROWS(Timetable)+$A5,Table5[auto_index],0),5),INDEX(Table5[],MATCH((BL$1-1)*ROWS(Timetable)+$A5,Table5[auto_index],0),4)),"")</f>
        <v>#N/A</v>
      </c>
      <c r="BM5" s="19" t="e">
        <f>IF(AND(ISNUMBER(INDEX(Slots,$A5,BM$1)),INDEX(Table5[valid],MATCH((BM$1-1)*ROWS(Timetable)+$A5,Table5[auto_index],0),1)=1),INDEX(gen_topics,INDEX(Table5[],MATCH((BM$1-1)*ROWS(Timetable)+$A5,Table5[auto_index],0),5),INDEX(Table5[],MATCH((BM$1-1)*ROWS(Timetable)+$A5,Table5[auto_index],0),4)),"")</f>
        <v>#N/A</v>
      </c>
    </row>
    <row r="6" spans="1:65" ht="68" x14ac:dyDescent="0.2">
      <c r="A6" s="10">
        <f>Timeslots!A8</f>
        <v>4</v>
      </c>
      <c r="B6" s="18" t="str">
        <f ca="1">IF(AND(ISNUMBER(INDEX(Slots,$A6,B$1)),INDEX(Table5[valid],MATCH((B$1-1)*ROWS(Timetable)+$A6,Table5[auto_index],0),1)=1),INDEX(gen_topics,INDEX(Table5[],MATCH((B$1-1)*ROWS(Timetable)+$A6,Table5[auto_index],0),5),INDEX(Table5[],MATCH((B$1-1)*ROWS(Timetable)+$A6,Table5[auto_index],0),4)),"")</f>
        <v>Shallow Semantics</v>
      </c>
      <c r="C6" s="15" t="str">
        <f ca="1">IF(AND(ISNUMBER(INDEX(Slots,$A6,C$1)),INDEX(Table5[valid],MATCH((C$1-1)*ROWS(Timetable)+$A6,Table5[auto_index],0),1)=1),INDEX(gen_topics,INDEX(Table5[],MATCH((C$1-1)*ROWS(Timetable)+$A6,Table5[auto_index],0),5),INDEX(Table5[],MATCH((C$1-1)*ROWS(Timetable)+$A6,Table5[auto_index],0),4)),"")</f>
        <v>Syntactic Parsing</v>
      </c>
      <c r="D6" s="15" t="str">
        <f ca="1">IF(AND(ISNUMBER(INDEX(Slots,$A6,D$1)),INDEX(Table5[valid],MATCH((D$1-1)*ROWS(Timetable)+$A6,Table5[auto_index],0),1)=1),INDEX(gen_topics,INDEX(Table5[],MATCH((D$1-1)*ROWS(Timetable)+$A6,Table5[auto_index],0),5),INDEX(Table5[],MATCH((D$1-1)*ROWS(Timetable)+$A6,Table5[auto_index],0),4)),"")</f>
        <v>Semantics</v>
      </c>
      <c r="E6" s="15" t="str">
        <f ca="1">IF(AND(ISNUMBER(INDEX(Slots,$A6,E$1)),INDEX(Table5[valid],MATCH((E$1-1)*ROWS(Timetable)+$A6,Table5[auto_index],0),1)=1),INDEX(gen_topics,INDEX(Table5[],MATCH((E$1-1)*ROWS(Timetable)+$A6,Table5[auto_index],0),5),INDEX(Table5[],MATCH((E$1-1)*ROWS(Timetable)+$A6,Table5[auto_index],0),4)),"")</f>
        <v>Noise Filtering</v>
      </c>
      <c r="F6" s="15" t="str">
        <f ca="1">IF(AND(ISNUMBER(INDEX(Slots,$A6,F$1)),INDEX(Table5[valid],MATCH((F$1-1)*ROWS(Timetable)+$A6,Table5[auto_index],0),1)=1),INDEX(gen_topics,INDEX(Table5[],MATCH((F$1-1)*ROWS(Timetable)+$A6,Table5[auto_index],0),5),INDEX(Table5[],MATCH((F$1-1)*ROWS(Timetable)+$A6,Table5[auto_index],0),4)),"")</f>
        <v>Object Recognition</v>
      </c>
      <c r="G6" s="15" t="str">
        <f ca="1">IF(AND(ISNUMBER(INDEX(Slots,$A6,G$1)),INDEX(Table5[valid],MATCH((G$1-1)*ROWS(Timetable)+$A6,Table5[auto_index],0),1)=1),INDEX(gen_topics,INDEX(Table5[],MATCH((G$1-1)*ROWS(Timetable)+$A6,Table5[auto_index],0),5),INDEX(Table5[],MATCH((G$1-1)*ROWS(Timetable)+$A6,Table5[auto_index],0),4)),"")</f>
        <v>Edge Detection</v>
      </c>
      <c r="H6" s="15" t="str">
        <f ca="1">IF(AND(ISNUMBER(INDEX(Slots,$A6,H$1)),INDEX(Table5[valid],MATCH((H$1-1)*ROWS(Timetable)+$A6,Table5[auto_index],0),1)=1),INDEX(gen_topics,INDEX(Table5[],MATCH((H$1-1)*ROWS(Timetable)+$A6,Table5[auto_index],0),5),INDEX(Table5[],MATCH((H$1-1)*ROWS(Timetable)+$A6,Table5[auto_index],0),4)),"")</f>
        <v>Turing Machines</v>
      </c>
      <c r="I6" s="15" t="str">
        <f ca="1">IF(AND(ISNUMBER(INDEX(Slots,$A6,I$1)),INDEX(Table5[valid],MATCH((I$1-1)*ROWS(Timetable)+$A6,Table5[auto_index],0),1)=1),INDEX(gen_topics,INDEX(Table5[],MATCH((I$1-1)*ROWS(Timetable)+$A6,Table5[auto_index],0),5),INDEX(Table5[],MATCH((I$1-1)*ROWS(Timetable)+$A6,Table5[auto_index],0),4)),"")</f>
        <v>Complexity</v>
      </c>
      <c r="J6" s="15" t="str">
        <f ca="1">IF(AND(ISNUMBER(INDEX(Slots,$A6,J$1)),INDEX(Table5[valid],MATCH((J$1-1)*ROWS(Timetable)+$A6,Table5[auto_index],0),1)=1),INDEX(gen_topics,INDEX(Table5[],MATCH((J$1-1)*ROWS(Timetable)+$A6,Table5[auto_index],0),5),INDEX(Table5[],MATCH((J$1-1)*ROWS(Timetable)+$A6,Table5[auto_index],0),4)),"")</f>
        <v>NP</v>
      </c>
      <c r="K6" s="15" t="str">
        <f ca="1">IF(AND(ISNUMBER(INDEX(Slots,$A6,K$1)),INDEX(Table5[valid],MATCH((K$1-1)*ROWS(Timetable)+$A6,Table5[auto_index],0),1)=1),INDEX(gen_topics,INDEX(Table5[],MATCH((K$1-1)*ROWS(Timetable)+$A6,Table5[auto_index],0),5),INDEX(Table5[],MATCH((K$1-1)*ROWS(Timetable)+$A6,Table5[auto_index],0),4)),"")</f>
        <v>Relational Model</v>
      </c>
      <c r="L6" s="15" t="str">
        <f ca="1">IF(AND(ISNUMBER(INDEX(Slots,$A6,L$1)),INDEX(Table5[valid],MATCH((L$1-1)*ROWS(Timetable)+$A6,Table5[auto_index],0),1)=1),INDEX(gen_topics,INDEX(Table5[],MATCH((L$1-1)*ROWS(Timetable)+$A6,Table5[auto_index],0),5),INDEX(Table5[],MATCH((L$1-1)*ROWS(Timetable)+$A6,Table5[auto_index],0),4)),"")</f>
        <v>Java &amp; SQL - using a DB through JDBC</v>
      </c>
      <c r="M6" s="15" t="str">
        <f ca="1">IF(AND(ISNUMBER(INDEX(Slots,$A6,M$1)),INDEX(Table5[valid],MATCH((M$1-1)*ROWS(Timetable)+$A6,Table5[auto_index],0),1)=1),INDEX(gen_topics,INDEX(Table5[],MATCH((M$1-1)*ROWS(Timetable)+$A6,Table5[auto_index],0),5),INDEX(Table5[],MATCH((M$1-1)*ROWS(Timetable)+$A6,Table5[auto_index],0),4)),"")</f>
        <v>Backgroud, alternatives and justification of DBMS</v>
      </c>
      <c r="N6" s="15" t="str">
        <f ca="1">IF(AND(ISNUMBER(INDEX(Slots,$A6,N$1)),INDEX(Table5[valid],MATCH((N$1-1)*ROWS(Timetable)+$A6,Table5[auto_index],0),1)=1),INDEX(gen_topics,INDEX(Table5[],MATCH((N$1-1)*ROWS(Timetable)+$A6,Table5[auto_index],0),5),INDEX(Table5[],MATCH((N$1-1)*ROWS(Timetable)+$A6,Table5[auto_index],0),4)),"")</f>
        <v>Digital Logic</v>
      </c>
      <c r="O6" s="15" t="str">
        <f ca="1">IF(AND(ISNUMBER(INDEX(Slots,$A6,O$1)),INDEX(Table5[valid],MATCH((O$1-1)*ROWS(Timetable)+$A6,Table5[auto_index],0),1)=1),INDEX(gen_topics,INDEX(Table5[],MATCH((O$1-1)*ROWS(Timetable)+$A6,Table5[auto_index],0),5),INDEX(Table5[],MATCH((O$1-1)*ROWS(Timetable)+$A6,Table5[auto_index],0),4)),"")</f>
        <v>Parallel Architectures</v>
      </c>
      <c r="P6" s="15" t="str">
        <f ca="1">IF(AND(ISNUMBER(INDEX(Slots,$A6,P$1)),INDEX(Table5[valid],MATCH((P$1-1)*ROWS(Timetable)+$A6,Table5[auto_index],0),1)=1),INDEX(gen_topics,INDEX(Table5[],MATCH((P$1-1)*ROWS(Timetable)+$A6,Table5[auto_index],0),5),INDEX(Table5[],MATCH((P$1-1)*ROWS(Timetable)+$A6,Table5[auto_index],0),4)),"")</f>
        <v>Digital Logic</v>
      </c>
      <c r="Q6" s="15" t="str">
        <f ca="1">IF(AND(ISNUMBER(INDEX(Slots,$A6,Q$1)),INDEX(Table5[valid],MATCH((Q$1-1)*ROWS(Timetable)+$A6,Table5[auto_index],0),1)=1),INDEX(gen_topics,INDEX(Table5[],MATCH((Q$1-1)*ROWS(Timetable)+$A6,Table5[auto_index],0),5),INDEX(Table5[],MATCH((Q$1-1)*ROWS(Timetable)+$A6,Table5[auto_index],0),4)),"")</f>
        <v>Loops, Function Calls</v>
      </c>
      <c r="R6" s="15" t="str">
        <f ca="1">IF(AND(ISNUMBER(INDEX(Slots,$A6,R$1)),INDEX(Table5[valid],MATCH((R$1-1)*ROWS(Timetable)+$A6,Table5[auto_index],0),1)=1),INDEX(gen_topics,INDEX(Table5[],MATCH((R$1-1)*ROWS(Timetable)+$A6,Table5[auto_index],0),5),INDEX(Table5[],MATCH((R$1-1)*ROWS(Timetable)+$A6,Table5[auto_index],0),4)),"")</f>
        <v>Polymorphism</v>
      </c>
      <c r="S6" s="15" t="str">
        <f ca="1">IF(AND(ISNUMBER(INDEX(Slots,$A6,S$1)),INDEX(Table5[valid],MATCH((S$1-1)*ROWS(Timetable)+$A6,Table5[auto_index],0),1)=1),INDEX(gen_topics,INDEX(Table5[],MATCH((S$1-1)*ROWS(Timetable)+$A6,Table5[auto_index],0),5),INDEX(Table5[],MATCH((S$1-1)*ROWS(Timetable)+$A6,Table5[auto_index],0),4)),"")</f>
        <v>Exception handling</v>
      </c>
      <c r="T6" s="15" t="str">
        <f ca="1">IF(AND(ISNUMBER(INDEX(Slots,$A6,T$1)),INDEX(Table5[valid],MATCH((T$1-1)*ROWS(Timetable)+$A6,Table5[auto_index],0),1)=1),INDEX(gen_topics,INDEX(Table5[],MATCH((T$1-1)*ROWS(Timetable)+$A6,Table5[auto_index],0),5),INDEX(Table5[],MATCH((T$1-1)*ROWS(Timetable)+$A6,Table5[auto_index],0),4)),"")</f>
        <v>Matrices and Matrix Algebra</v>
      </c>
      <c r="U6" s="15" t="str">
        <f ca="1">IF(AND(ISNUMBER(INDEX(Slots,$A6,U$1)),INDEX(Table5[valid],MATCH((U$1-1)*ROWS(Timetable)+$A6,Table5[auto_index],0),1)=1),INDEX(gen_topics,INDEX(Table5[],MATCH((U$1-1)*ROWS(Timetable)+$A6,Table5[auto_index],0),5),INDEX(Table5[],MATCH((U$1-1)*ROWS(Timetable)+$A6,Table5[auto_index],0),4)),"")</f>
        <v>Inductive Definitions of Sets</v>
      </c>
      <c r="V6" s="15" t="str">
        <f ca="1">IF(AND(ISNUMBER(INDEX(Slots,$A6,V$1)),INDEX(Table5[valid],MATCH((V$1-1)*ROWS(Timetable)+$A6,Table5[auto_index],0),1)=1),INDEX(gen_topics,INDEX(Table5[],MATCH((V$1-1)*ROWS(Timetable)+$A6,Table5[auto_index],0),5),INDEX(Table5[],MATCH((V$1-1)*ROWS(Timetable)+$A6,Table5[auto_index],0),4)),"")</f>
        <v>Vectors</v>
      </c>
      <c r="W6" s="15" t="str">
        <f ca="1">IF(AND(ISNUMBER(INDEX(Slots,$A6,W$1)),INDEX(Table5[valid],MATCH((W$1-1)*ROWS(Timetable)+$A6,Table5[auto_index],0),1)=1),INDEX(gen_topics,INDEX(Table5[],MATCH((W$1-1)*ROWS(Timetable)+$A6,Table5[auto_index],0),5),INDEX(Table5[],MATCH((W$1-1)*ROWS(Timetable)+$A6,Table5[auto_index],0),4)),"")</f>
        <v>The Internet and Sockets</v>
      </c>
      <c r="X6" s="15" t="str">
        <f ca="1">IF(AND(ISNUMBER(INDEX(Slots,$A6,X$1)),INDEX(Table5[valid],MATCH((X$1-1)*ROWS(Timetable)+$A6,Table5[auto_index],0),1)=1),INDEX(gen_topics,INDEX(Table5[],MATCH((X$1-1)*ROWS(Timetable)+$A6,Table5[auto_index],0),5),INDEX(Table5[],MATCH((X$1-1)*ROWS(Timetable)+$A6,Table5[auto_index],0),4)),"")</f>
        <v>Common Attacks and Defenses</v>
      </c>
      <c r="Y6" s="15" t="str">
        <f ca="1">IF(AND(ISNUMBER(INDEX(Slots,$A6,Y$1)),INDEX(Table5[valid],MATCH((Y$1-1)*ROWS(Timetable)+$A6,Table5[auto_index],0),1)=1),INDEX(gen_topics,INDEX(Table5[],MATCH((Y$1-1)*ROWS(Timetable)+$A6,Table5[auto_index],0),5),INDEX(Table5[],MATCH((Y$1-1)*ROWS(Timetable)+$A6,Table5[auto_index],0),4)),"")</f>
        <v>Automated Protocol Verification</v>
      </c>
      <c r="Z6" s="15" t="str">
        <f ca="1">IF(AND(ISNUMBER(INDEX(Slots,$A6,Z$1)),INDEX(Table5[valid],MATCH((Z$1-1)*ROWS(Timetable)+$A6,Table5[auto_index],0),1)=1),INDEX(gen_topics,INDEX(Table5[],MATCH((Z$1-1)*ROWS(Timetable)+$A6,Table5[auto_index],0),5),INDEX(Table5[],MATCH((Z$1-1)*ROWS(Timetable)+$A6,Table5[auto_index],0),4)),"")</f>
        <v>Intellectual Property</v>
      </c>
      <c r="AA6" s="15" t="str">
        <f ca="1">IF(AND(ISNUMBER(INDEX(Slots,$A6,AA$1)),INDEX(Table5[valid],MATCH((AA$1-1)*ROWS(Timetable)+$A6,Table5[auto_index],0),1)=1),INDEX(gen_topics,INDEX(Table5[],MATCH((AA$1-1)*ROWS(Timetable)+$A6,Table5[auto_index],0),5),INDEX(Table5[],MATCH((AA$1-1)*ROWS(Timetable)+$A6,Table5[auto_index],0),4)),"")</f>
        <v>Contracts &amp; Liability</v>
      </c>
      <c r="AB6" s="15" t="str">
        <f ca="1">IF(AND(ISNUMBER(INDEX(Slots,$A6,AB$1)),INDEX(Table5[valid],MATCH((AB$1-1)*ROWS(Timetable)+$A6,Table5[auto_index],0),1)=1),INDEX(gen_topics,INDEX(Table5[],MATCH((AB$1-1)*ROWS(Timetable)+$A6,Table5[auto_index],0),5),INDEX(Table5[],MATCH((AB$1-1)*ROWS(Timetable)+$A6,Table5[auto_index],0),4)),"")</f>
        <v>The Internet</v>
      </c>
      <c r="AC6" s="15" t="str">
        <f ca="1">IF(AND(ISNUMBER(INDEX(Slots,$A6,AC$1)),INDEX(Table5[valid],MATCH((AC$1-1)*ROWS(Timetable)+$A6,Table5[auto_index],0),1)=1),INDEX(gen_topics,INDEX(Table5[],MATCH((AC$1-1)*ROWS(Timetable)+$A6,Table5[auto_index],0),5),INDEX(Table5[],MATCH((AC$1-1)*ROWS(Timetable)+$A6,Table5[auto_index],0),4)),"")</f>
        <v>Monads</v>
      </c>
      <c r="AD6" s="15" t="str">
        <f ca="1">IF(AND(ISNUMBER(INDEX(Slots,$A6,AD$1)),INDEX(Table5[valid],MATCH((AD$1-1)*ROWS(Timetable)+$A6,Table5[auto_index],0),1)=1),INDEX(gen_topics,INDEX(Table5[],MATCH((AD$1-1)*ROWS(Timetable)+$A6,Table5[auto_index],0),5),INDEX(Table5[],MATCH((AD$1-1)*ROWS(Timetable)+$A6,Table5[auto_index],0),4)),"")</f>
        <v>Monads</v>
      </c>
      <c r="AE6" s="15" t="str">
        <f ca="1">IF(AND(ISNUMBER(INDEX(Slots,$A6,AE$1)),INDEX(Table5[valid],MATCH((AE$1-1)*ROWS(Timetable)+$A6,Table5[auto_index],0),1)=1),INDEX(gen_topics,INDEX(Table5[],MATCH((AE$1-1)*ROWS(Timetable)+$A6,Table5[auto_index],0),5),INDEX(Table5[],MATCH((AE$1-1)*ROWS(Timetable)+$A6,Table5[auto_index],0),4)),"")</f>
        <v>Modules and Functors</v>
      </c>
      <c r="AF6" s="15" t="e">
        <f>IF(AND(ISNUMBER(INDEX(Slots,$A6,AF$1)),INDEX(Table5[valid],MATCH((AF$1-1)*ROWS(Timetable)+$A6,Table5[auto_index],0),1)=1),INDEX(gen_topics,INDEX(Table5[],MATCH((AF$1-1)*ROWS(Timetable)+$A6,Table5[auto_index],0),5),INDEX(Table5[],MATCH((AF$1-1)*ROWS(Timetable)+$A6,Table5[auto_index],0),4)),"")</f>
        <v>#N/A</v>
      </c>
      <c r="AG6" s="15" t="e">
        <f>IF(AND(ISNUMBER(INDEX(Slots,$A6,AG$1)),INDEX(Table5[valid],MATCH((AG$1-1)*ROWS(Timetable)+$A6,Table5[auto_index],0),1)=1),INDEX(gen_topics,INDEX(Table5[],MATCH((AG$1-1)*ROWS(Timetable)+$A6,Table5[auto_index],0),5),INDEX(Table5[],MATCH((AG$1-1)*ROWS(Timetable)+$A6,Table5[auto_index],0),4)),"")</f>
        <v>#N/A</v>
      </c>
      <c r="AH6" s="15" t="e">
        <f>IF(AND(ISNUMBER(INDEX(Slots,$A6,AH$1)),INDEX(Table5[valid],MATCH((AH$1-1)*ROWS(Timetable)+$A6,Table5[auto_index],0),1)=1),INDEX(gen_topics,INDEX(Table5[],MATCH((AH$1-1)*ROWS(Timetable)+$A6,Table5[auto_index],0),5),INDEX(Table5[],MATCH((AH$1-1)*ROWS(Timetable)+$A6,Table5[auto_index],0),4)),"")</f>
        <v>#N/A</v>
      </c>
      <c r="AI6" s="15" t="e">
        <f>IF(AND(ISNUMBER(INDEX(Slots,$A6,AI$1)),INDEX(Table5[valid],MATCH((AI$1-1)*ROWS(Timetable)+$A6,Table5[auto_index],0),1)=1),INDEX(gen_topics,INDEX(Table5[],MATCH((AI$1-1)*ROWS(Timetable)+$A6,Table5[auto_index],0),5),INDEX(Table5[],MATCH((AI$1-1)*ROWS(Timetable)+$A6,Table5[auto_index],0),4)),"")</f>
        <v>#N/A</v>
      </c>
      <c r="AJ6" s="15" t="e">
        <f>IF(AND(ISNUMBER(INDEX(Slots,$A6,AJ$1)),INDEX(Table5[valid],MATCH((AJ$1-1)*ROWS(Timetable)+$A6,Table5[auto_index],0),1)=1),INDEX(gen_topics,INDEX(Table5[],MATCH((AJ$1-1)*ROWS(Timetable)+$A6,Table5[auto_index],0),5),INDEX(Table5[],MATCH((AJ$1-1)*ROWS(Timetable)+$A6,Table5[auto_index],0),4)),"")</f>
        <v>#N/A</v>
      </c>
      <c r="AK6" s="15" t="e">
        <f>IF(AND(ISNUMBER(INDEX(Slots,$A6,AK$1)),INDEX(Table5[valid],MATCH((AK$1-1)*ROWS(Timetable)+$A6,Table5[auto_index],0),1)=1),INDEX(gen_topics,INDEX(Table5[],MATCH((AK$1-1)*ROWS(Timetable)+$A6,Table5[auto_index],0),5),INDEX(Table5[],MATCH((AK$1-1)*ROWS(Timetable)+$A6,Table5[auto_index],0),4)),"")</f>
        <v>#N/A</v>
      </c>
      <c r="AL6" s="15" t="e">
        <f>IF(AND(ISNUMBER(INDEX(Slots,$A6,AL$1)),INDEX(Table5[valid],MATCH((AL$1-1)*ROWS(Timetable)+$A6,Table5[auto_index],0),1)=1),INDEX(gen_topics,INDEX(Table5[],MATCH((AL$1-1)*ROWS(Timetable)+$A6,Table5[auto_index],0),5),INDEX(Table5[],MATCH((AL$1-1)*ROWS(Timetable)+$A6,Table5[auto_index],0),4)),"")</f>
        <v>#N/A</v>
      </c>
      <c r="AM6" s="15" t="e">
        <f>IF(AND(ISNUMBER(INDEX(Slots,$A6,AM$1)),INDEX(Table5[valid],MATCH((AM$1-1)*ROWS(Timetable)+$A6,Table5[auto_index],0),1)=1),INDEX(gen_topics,INDEX(Table5[],MATCH((AM$1-1)*ROWS(Timetable)+$A6,Table5[auto_index],0),5),INDEX(Table5[],MATCH((AM$1-1)*ROWS(Timetable)+$A6,Table5[auto_index],0),4)),"")</f>
        <v>#N/A</v>
      </c>
      <c r="AN6" s="15" t="e">
        <f>IF(AND(ISNUMBER(INDEX(Slots,$A6,AN$1)),INDEX(Table5[valid],MATCH((AN$1-1)*ROWS(Timetable)+$A6,Table5[auto_index],0),1)=1),INDEX(gen_topics,INDEX(Table5[],MATCH((AN$1-1)*ROWS(Timetable)+$A6,Table5[auto_index],0),5),INDEX(Table5[],MATCH((AN$1-1)*ROWS(Timetable)+$A6,Table5[auto_index],0),4)),"")</f>
        <v>#N/A</v>
      </c>
      <c r="AO6" s="15" t="e">
        <f>IF(AND(ISNUMBER(INDEX(Slots,$A6,AO$1)),INDEX(Table5[valid],MATCH((AO$1-1)*ROWS(Timetable)+$A6,Table5[auto_index],0),1)=1),INDEX(gen_topics,INDEX(Table5[],MATCH((AO$1-1)*ROWS(Timetable)+$A6,Table5[auto_index],0),5),INDEX(Table5[],MATCH((AO$1-1)*ROWS(Timetable)+$A6,Table5[auto_index],0),4)),"")</f>
        <v>#N/A</v>
      </c>
      <c r="AP6" s="15" t="e">
        <f>IF(AND(ISNUMBER(INDEX(Slots,$A6,AP$1)),INDEX(Table5[valid],MATCH((AP$1-1)*ROWS(Timetable)+$A6,Table5[auto_index],0),1)=1),INDEX(gen_topics,INDEX(Table5[],MATCH((AP$1-1)*ROWS(Timetable)+$A6,Table5[auto_index],0),5),INDEX(Table5[],MATCH((AP$1-1)*ROWS(Timetable)+$A6,Table5[auto_index],0),4)),"")</f>
        <v>#N/A</v>
      </c>
      <c r="AQ6" s="15" t="e">
        <f>IF(AND(ISNUMBER(INDEX(Slots,$A6,AQ$1)),INDEX(Table5[valid],MATCH((AQ$1-1)*ROWS(Timetable)+$A6,Table5[auto_index],0),1)=1),INDEX(gen_topics,INDEX(Table5[],MATCH((AQ$1-1)*ROWS(Timetable)+$A6,Table5[auto_index],0),5),INDEX(Table5[],MATCH((AQ$1-1)*ROWS(Timetable)+$A6,Table5[auto_index],0),4)),"")</f>
        <v>#N/A</v>
      </c>
      <c r="AR6" s="15" t="e">
        <f>IF(AND(ISNUMBER(INDEX(Slots,$A6,AR$1)),INDEX(Table5[valid],MATCH((AR$1-1)*ROWS(Timetable)+$A6,Table5[auto_index],0),1)=1),INDEX(gen_topics,INDEX(Table5[],MATCH((AR$1-1)*ROWS(Timetable)+$A6,Table5[auto_index],0),5),INDEX(Table5[],MATCH((AR$1-1)*ROWS(Timetable)+$A6,Table5[auto_index],0),4)),"")</f>
        <v>#N/A</v>
      </c>
      <c r="AS6" s="15" t="e">
        <f>IF(AND(ISNUMBER(INDEX(Slots,$A6,AS$1)),INDEX(Table5[valid],MATCH((AS$1-1)*ROWS(Timetable)+$A6,Table5[auto_index],0),1)=1),INDEX(gen_topics,INDEX(Table5[],MATCH((AS$1-1)*ROWS(Timetable)+$A6,Table5[auto_index],0),5),INDEX(Table5[],MATCH((AS$1-1)*ROWS(Timetable)+$A6,Table5[auto_index],0),4)),"")</f>
        <v>#N/A</v>
      </c>
      <c r="AT6" s="15" t="e">
        <f>IF(AND(ISNUMBER(INDEX(Slots,$A6,AT$1)),INDEX(Table5[valid],MATCH((AT$1-1)*ROWS(Timetable)+$A6,Table5[auto_index],0),1)=1),INDEX(gen_topics,INDEX(Table5[],MATCH((AT$1-1)*ROWS(Timetable)+$A6,Table5[auto_index],0),5),INDEX(Table5[],MATCH((AT$1-1)*ROWS(Timetable)+$A6,Table5[auto_index],0),4)),"")</f>
        <v>#N/A</v>
      </c>
      <c r="AU6" s="15" t="e">
        <f>IF(AND(ISNUMBER(INDEX(Slots,$A6,AU$1)),INDEX(Table5[valid],MATCH((AU$1-1)*ROWS(Timetable)+$A6,Table5[auto_index],0),1)=1),INDEX(gen_topics,INDEX(Table5[],MATCH((AU$1-1)*ROWS(Timetable)+$A6,Table5[auto_index],0),5),INDEX(Table5[],MATCH((AU$1-1)*ROWS(Timetable)+$A6,Table5[auto_index],0),4)),"")</f>
        <v>#N/A</v>
      </c>
      <c r="AV6" s="15" t="e">
        <f>IF(AND(ISNUMBER(INDEX(Slots,$A6,AV$1)),INDEX(Table5[valid],MATCH((AV$1-1)*ROWS(Timetable)+$A6,Table5[auto_index],0),1)=1),INDEX(gen_topics,INDEX(Table5[],MATCH((AV$1-1)*ROWS(Timetable)+$A6,Table5[auto_index],0),5),INDEX(Table5[],MATCH((AV$1-1)*ROWS(Timetable)+$A6,Table5[auto_index],0),4)),"")</f>
        <v>#N/A</v>
      </c>
      <c r="AW6" s="15" t="e">
        <f>IF(AND(ISNUMBER(INDEX(Slots,$A6,AW$1)),INDEX(Table5[valid],MATCH((AW$1-1)*ROWS(Timetable)+$A6,Table5[auto_index],0),1)=1),INDEX(gen_topics,INDEX(Table5[],MATCH((AW$1-1)*ROWS(Timetable)+$A6,Table5[auto_index],0),5),INDEX(Table5[],MATCH((AW$1-1)*ROWS(Timetable)+$A6,Table5[auto_index],0),4)),"")</f>
        <v>#N/A</v>
      </c>
      <c r="AX6" s="15" t="e">
        <f>IF(AND(ISNUMBER(INDEX(Slots,$A6,AX$1)),INDEX(Table5[valid],MATCH((AX$1-1)*ROWS(Timetable)+$A6,Table5[auto_index],0),1)=1),INDEX(gen_topics,INDEX(Table5[],MATCH((AX$1-1)*ROWS(Timetable)+$A6,Table5[auto_index],0),5),INDEX(Table5[],MATCH((AX$1-1)*ROWS(Timetable)+$A6,Table5[auto_index],0),4)),"")</f>
        <v>#N/A</v>
      </c>
      <c r="AY6" s="15" t="e">
        <f>IF(AND(ISNUMBER(INDEX(Slots,$A6,AY$1)),INDEX(Table5[valid],MATCH((AY$1-1)*ROWS(Timetable)+$A6,Table5[auto_index],0),1)=1),INDEX(gen_topics,INDEX(Table5[],MATCH((AY$1-1)*ROWS(Timetable)+$A6,Table5[auto_index],0),5),INDEX(Table5[],MATCH((AY$1-1)*ROWS(Timetable)+$A6,Table5[auto_index],0),4)),"")</f>
        <v>#N/A</v>
      </c>
      <c r="AZ6" s="15" t="e">
        <f>IF(AND(ISNUMBER(INDEX(Slots,$A6,AZ$1)),INDEX(Table5[valid],MATCH((AZ$1-1)*ROWS(Timetable)+$A6,Table5[auto_index],0),1)=1),INDEX(gen_topics,INDEX(Table5[],MATCH((AZ$1-1)*ROWS(Timetable)+$A6,Table5[auto_index],0),5),INDEX(Table5[],MATCH((AZ$1-1)*ROWS(Timetable)+$A6,Table5[auto_index],0),4)),"")</f>
        <v>#N/A</v>
      </c>
      <c r="BA6" s="15" t="e">
        <f>IF(AND(ISNUMBER(INDEX(Slots,$A6,BA$1)),INDEX(Table5[valid],MATCH((BA$1-1)*ROWS(Timetable)+$A6,Table5[auto_index],0),1)=1),INDEX(gen_topics,INDEX(Table5[],MATCH((BA$1-1)*ROWS(Timetable)+$A6,Table5[auto_index],0),5),INDEX(Table5[],MATCH((BA$1-1)*ROWS(Timetable)+$A6,Table5[auto_index],0),4)),"")</f>
        <v>#N/A</v>
      </c>
      <c r="BB6" s="15" t="e">
        <f>IF(AND(ISNUMBER(INDEX(Slots,$A6,BB$1)),INDEX(Table5[valid],MATCH((BB$1-1)*ROWS(Timetable)+$A6,Table5[auto_index],0),1)=1),INDEX(gen_topics,INDEX(Table5[],MATCH((BB$1-1)*ROWS(Timetable)+$A6,Table5[auto_index],0),5),INDEX(Table5[],MATCH((BB$1-1)*ROWS(Timetable)+$A6,Table5[auto_index],0),4)),"")</f>
        <v>#N/A</v>
      </c>
      <c r="BC6" s="15" t="e">
        <f>IF(AND(ISNUMBER(INDEX(Slots,$A6,BC$1)),INDEX(Table5[valid],MATCH((BC$1-1)*ROWS(Timetable)+$A6,Table5[auto_index],0),1)=1),INDEX(gen_topics,INDEX(Table5[],MATCH((BC$1-1)*ROWS(Timetable)+$A6,Table5[auto_index],0),5),INDEX(Table5[],MATCH((BC$1-1)*ROWS(Timetable)+$A6,Table5[auto_index],0),4)),"")</f>
        <v>#N/A</v>
      </c>
      <c r="BD6" s="15" t="e">
        <f>IF(AND(ISNUMBER(INDEX(Slots,$A6,BD$1)),INDEX(Table5[valid],MATCH((BD$1-1)*ROWS(Timetable)+$A6,Table5[auto_index],0),1)=1),INDEX(gen_topics,INDEX(Table5[],MATCH((BD$1-1)*ROWS(Timetable)+$A6,Table5[auto_index],0),5),INDEX(Table5[],MATCH((BD$1-1)*ROWS(Timetable)+$A6,Table5[auto_index],0),4)),"")</f>
        <v>#N/A</v>
      </c>
      <c r="BE6" s="15" t="e">
        <f>IF(AND(ISNUMBER(INDEX(Slots,$A6,BE$1)),INDEX(Table5[valid],MATCH((BE$1-1)*ROWS(Timetable)+$A6,Table5[auto_index],0),1)=1),INDEX(gen_topics,INDEX(Table5[],MATCH((BE$1-1)*ROWS(Timetable)+$A6,Table5[auto_index],0),5),INDEX(Table5[],MATCH((BE$1-1)*ROWS(Timetable)+$A6,Table5[auto_index],0),4)),"")</f>
        <v>#N/A</v>
      </c>
      <c r="BF6" s="15" t="e">
        <f>IF(AND(ISNUMBER(INDEX(Slots,$A6,BF$1)),INDEX(Table5[valid],MATCH((BF$1-1)*ROWS(Timetable)+$A6,Table5[auto_index],0),1)=1),INDEX(gen_topics,INDEX(Table5[],MATCH((BF$1-1)*ROWS(Timetable)+$A6,Table5[auto_index],0),5),INDEX(Table5[],MATCH((BF$1-1)*ROWS(Timetable)+$A6,Table5[auto_index],0),4)),"")</f>
        <v>#N/A</v>
      </c>
      <c r="BG6" s="15" t="e">
        <f>IF(AND(ISNUMBER(INDEX(Slots,$A6,BG$1)),INDEX(Table5[valid],MATCH((BG$1-1)*ROWS(Timetable)+$A6,Table5[auto_index],0),1)=1),INDEX(gen_topics,INDEX(Table5[],MATCH((BG$1-1)*ROWS(Timetable)+$A6,Table5[auto_index],0),5),INDEX(Table5[],MATCH((BG$1-1)*ROWS(Timetable)+$A6,Table5[auto_index],0),4)),"")</f>
        <v>#N/A</v>
      </c>
      <c r="BH6" s="15" t="e">
        <f>IF(AND(ISNUMBER(INDEX(Slots,$A6,BH$1)),INDEX(Table5[valid],MATCH((BH$1-1)*ROWS(Timetable)+$A6,Table5[auto_index],0),1)=1),INDEX(gen_topics,INDEX(Table5[],MATCH((BH$1-1)*ROWS(Timetable)+$A6,Table5[auto_index],0),5),INDEX(Table5[],MATCH((BH$1-1)*ROWS(Timetable)+$A6,Table5[auto_index],0),4)),"")</f>
        <v>#N/A</v>
      </c>
      <c r="BI6" s="15" t="e">
        <f>IF(AND(ISNUMBER(INDEX(Slots,$A6,BI$1)),INDEX(Table5[valid],MATCH((BI$1-1)*ROWS(Timetable)+$A6,Table5[auto_index],0),1)=1),INDEX(gen_topics,INDEX(Table5[],MATCH((BI$1-1)*ROWS(Timetable)+$A6,Table5[auto_index],0),5),INDEX(Table5[],MATCH((BI$1-1)*ROWS(Timetable)+$A6,Table5[auto_index],0),4)),"")</f>
        <v>#N/A</v>
      </c>
      <c r="BJ6" s="15" t="e">
        <f>IF(AND(ISNUMBER(INDEX(Slots,$A6,BJ$1)),INDEX(Table5[valid],MATCH((BJ$1-1)*ROWS(Timetable)+$A6,Table5[auto_index],0),1)=1),INDEX(gen_topics,INDEX(Table5[],MATCH((BJ$1-1)*ROWS(Timetable)+$A6,Table5[auto_index],0),5),INDEX(Table5[],MATCH((BJ$1-1)*ROWS(Timetable)+$A6,Table5[auto_index],0),4)),"")</f>
        <v>#N/A</v>
      </c>
      <c r="BK6" s="15" t="e">
        <f>IF(AND(ISNUMBER(INDEX(Slots,$A6,BK$1)),INDEX(Table5[valid],MATCH((BK$1-1)*ROWS(Timetable)+$A6,Table5[auto_index],0),1)=1),INDEX(gen_topics,INDEX(Table5[],MATCH((BK$1-1)*ROWS(Timetable)+$A6,Table5[auto_index],0),5),INDEX(Table5[],MATCH((BK$1-1)*ROWS(Timetable)+$A6,Table5[auto_index],0),4)),"")</f>
        <v>#N/A</v>
      </c>
      <c r="BL6" s="15" t="e">
        <f>IF(AND(ISNUMBER(INDEX(Slots,$A6,BL$1)),INDEX(Table5[valid],MATCH((BL$1-1)*ROWS(Timetable)+$A6,Table5[auto_index],0),1)=1),INDEX(gen_topics,INDEX(Table5[],MATCH((BL$1-1)*ROWS(Timetable)+$A6,Table5[auto_index],0),5),INDEX(Table5[],MATCH((BL$1-1)*ROWS(Timetable)+$A6,Table5[auto_index],0),4)),"")</f>
        <v>#N/A</v>
      </c>
      <c r="BM6" s="19" t="e">
        <f>IF(AND(ISNUMBER(INDEX(Slots,$A6,BM$1)),INDEX(Table5[valid],MATCH((BM$1-1)*ROWS(Timetable)+$A6,Table5[auto_index],0),1)=1),INDEX(gen_topics,INDEX(Table5[],MATCH((BM$1-1)*ROWS(Timetable)+$A6,Table5[auto_index],0),5),INDEX(Table5[],MATCH((BM$1-1)*ROWS(Timetable)+$A6,Table5[auto_index],0),4)),"")</f>
        <v>#N/A</v>
      </c>
    </row>
    <row r="7" spans="1:65" ht="51" x14ac:dyDescent="0.2">
      <c r="A7" s="10">
        <v>5</v>
      </c>
      <c r="B7" s="18" t="str">
        <f ca="1">IF(AND(ISNUMBER(INDEX(Slots,$A7,B$1)),INDEX(Table5[valid],MATCH((B$1-1)*ROWS(Timetable)+$A7,Table5[auto_index],0),1)=1),INDEX(gen_topics,INDEX(Table5[],MATCH((B$1-1)*ROWS(Timetable)+$A7,Table5[auto_index],0),5),INDEX(Table5[],MATCH((B$1-1)*ROWS(Timetable)+$A7,Table5[auto_index],0),4)),"")</f>
        <v>Semantics</v>
      </c>
      <c r="C7" s="15" t="str">
        <f ca="1">IF(AND(ISNUMBER(INDEX(Slots,$A7,C$1)),INDEX(Table5[valid],MATCH((C$1-1)*ROWS(Timetable)+$A7,Table5[auto_index],0),1)=1),INDEX(gen_topics,INDEX(Table5[],MATCH((C$1-1)*ROWS(Timetable)+$A7,Table5[auto_index],0),5),INDEX(Table5[],MATCH((C$1-1)*ROWS(Timetable)+$A7,Table5[auto_index],0),4)),"")</f>
        <v>Discourse &amp; Text</v>
      </c>
      <c r="D7" s="15" t="str">
        <f ca="1">IF(AND(ISNUMBER(INDEX(Slots,$A7,D$1)),INDEX(Table5[valid],MATCH((D$1-1)*ROWS(Timetable)+$A7,Table5[auto_index],0),1)=1),INDEX(gen_topics,INDEX(Table5[],MATCH((D$1-1)*ROWS(Timetable)+$A7,Table5[auto_index],0),5),INDEX(Table5[],MATCH((D$1-1)*ROWS(Timetable)+$A7,Table5[auto_index],0),4)),"")</f>
        <v>Beyond Question Answering</v>
      </c>
      <c r="E7" s="15" t="str">
        <f ca="1">IF(AND(ISNUMBER(INDEX(Slots,$A7,E$1)),INDEX(Table5[valid],MATCH((E$1-1)*ROWS(Timetable)+$A7,Table5[auto_index],0),1)=1),INDEX(gen_topics,INDEX(Table5[],MATCH((E$1-1)*ROWS(Timetable)+$A7,Table5[auto_index],0),5),INDEX(Table5[],MATCH((E$1-1)*ROWS(Timetable)+$A7,Table5[auto_index],0),4)),"")</f>
        <v>Hough Transorm</v>
      </c>
      <c r="F7" s="15" t="str">
        <f ca="1">IF(AND(ISNUMBER(INDEX(Slots,$A7,F$1)),INDEX(Table5[valid],MATCH((F$1-1)*ROWS(Timetable)+$A7,Table5[auto_index],0),1)=1),INDEX(gen_topics,INDEX(Table5[],MATCH((F$1-1)*ROWS(Timetable)+$A7,Table5[auto_index],0),5),INDEX(Table5[],MATCH((F$1-1)*ROWS(Timetable)+$A7,Table5[auto_index],0),4)),"")</f>
        <v>Model Based Object Recognition</v>
      </c>
      <c r="G7" s="15" t="str">
        <f ca="1">IF(AND(ISNUMBER(INDEX(Slots,$A7,G$1)),INDEX(Table5[valid],MATCH((G$1-1)*ROWS(Timetable)+$A7,Table5[auto_index],0),1)=1),INDEX(gen_topics,INDEX(Table5[],MATCH((G$1-1)*ROWS(Timetable)+$A7,Table5[auto_index],0),5),INDEX(Table5[],MATCH((G$1-1)*ROWS(Timetable)+$A7,Table5[auto_index],0),4)),"")</f>
        <v>Noise Filtering</v>
      </c>
      <c r="H7" s="15" t="str">
        <f ca="1">IF(AND(ISNUMBER(INDEX(Slots,$A7,H$1)),INDEX(Table5[valid],MATCH((H$1-1)*ROWS(Timetable)+$A7,Table5[auto_index],0),1)=1),INDEX(gen_topics,INDEX(Table5[],MATCH((H$1-1)*ROWS(Timetable)+$A7,Table5[auto_index],0),5),INDEX(Table5[],MATCH((H$1-1)*ROWS(Timetable)+$A7,Table5[auto_index],0),4)),"")</f>
        <v>NP</v>
      </c>
      <c r="I7" s="15" t="str">
        <f ca="1">IF(AND(ISNUMBER(INDEX(Slots,$A7,I$1)),INDEX(Table5[valid],MATCH((I$1-1)*ROWS(Timetable)+$A7,Table5[auto_index],0),1)=1),INDEX(gen_topics,INDEX(Table5[],MATCH((I$1-1)*ROWS(Timetable)+$A7,Table5[auto_index],0),5),INDEX(Table5[],MATCH((I$1-1)*ROWS(Timetable)+$A7,Table5[auto_index],0),4)),"")</f>
        <v>Turing Machines</v>
      </c>
      <c r="J7" s="15" t="str">
        <f ca="1">IF(AND(ISNUMBER(INDEX(Slots,$A7,J$1)),INDEX(Table5[valid],MATCH((J$1-1)*ROWS(Timetable)+$A7,Table5[auto_index],0),1)=1),INDEX(gen_topics,INDEX(Table5[],MATCH((J$1-1)*ROWS(Timetable)+$A7,Table5[auto_index],0),5),INDEX(Table5[],MATCH((J$1-1)*ROWS(Timetable)+$A7,Table5[auto_index],0),4)),"")</f>
        <v>Lambda Calculus</v>
      </c>
      <c r="K7" s="15" t="str">
        <f ca="1">IF(AND(ISNUMBER(INDEX(Slots,$A7,K$1)),INDEX(Table5[valid],MATCH((K$1-1)*ROWS(Timetable)+$A7,Table5[auto_index],0),1)=1),INDEX(gen_topics,INDEX(Table5[],MATCH((K$1-1)*ROWS(Timetable)+$A7,Table5[auto_index],0),5),INDEX(Table5[],MATCH((K$1-1)*ROWS(Timetable)+$A7,Table5[auto_index],0),4)),"")</f>
        <v>Introduction to SQL</v>
      </c>
      <c r="L7" s="15" t="str">
        <f ca="1">IF(AND(ISNUMBER(INDEX(Slots,$A7,L$1)),INDEX(Table5[valid],MATCH((L$1-1)*ROWS(Timetable)+$A7,Table5[auto_index],0),1)=1),INDEX(gen_topics,INDEX(Table5[],MATCH((L$1-1)*ROWS(Timetable)+$A7,Table5[auto_index],0),5),INDEX(Table5[],MATCH((L$1-1)*ROWS(Timetable)+$A7,Table5[auto_index],0),4)),"")</f>
        <v>Introduction to Transactions and Concurrency</v>
      </c>
      <c r="M7" s="15" t="str">
        <f ca="1">IF(AND(ISNUMBER(INDEX(Slots,$A7,M$1)),INDEX(Table5[valid],MATCH((M$1-1)*ROWS(Timetable)+$A7,Table5[auto_index],0),1)=1),INDEX(gen_topics,INDEX(Table5[],MATCH((M$1-1)*ROWS(Timetable)+$A7,Table5[auto_index],0),5),INDEX(Table5[],MATCH((M$1-1)*ROWS(Timetable)+$A7,Table5[auto_index],0),4)),"")</f>
        <v>An Introduction to design and use of Database systems</v>
      </c>
      <c r="N7" s="15" t="str">
        <f ca="1">IF(AND(ISNUMBER(INDEX(Slots,$A7,N$1)),INDEX(Table5[valid],MATCH((N$1-1)*ROWS(Timetable)+$A7,Table5[auto_index],0),1)=1),INDEX(gen_topics,INDEX(Table5[],MATCH((N$1-1)*ROWS(Timetable)+$A7,Table5[auto_index],0),5),INDEX(Table5[],MATCH((N$1-1)*ROWS(Timetable)+$A7,Table5[auto_index],0),4)),"")</f>
        <v>MIPS Microarchitecture</v>
      </c>
      <c r="O7" s="15" t="str">
        <f ca="1">IF(AND(ISNUMBER(INDEX(Slots,$A7,O$1)),INDEX(Table5[valid],MATCH((O$1-1)*ROWS(Timetable)+$A7,Table5[auto_index],0),1)=1),INDEX(gen_topics,INDEX(Table5[],MATCH((O$1-1)*ROWS(Timetable)+$A7,Table5[auto_index],0),5),INDEX(Table5[],MATCH((O$1-1)*ROWS(Timetable)+$A7,Table5[auto_index],0),4)),"")</f>
        <v>Floating Point</v>
      </c>
      <c r="P7" s="15" t="str">
        <f ca="1">IF(AND(ISNUMBER(INDEX(Slots,$A7,P$1)),INDEX(Table5[valid],MATCH((P$1-1)*ROWS(Timetable)+$A7,Table5[auto_index],0),1)=1),INDEX(gen_topics,INDEX(Table5[],MATCH((P$1-1)*ROWS(Timetable)+$A7,Table5[auto_index],0),5),INDEX(Table5[],MATCH((P$1-1)*ROWS(Timetable)+$A7,Table5[auto_index],0),4)),"")</f>
        <v>Improving Performance - Cache</v>
      </c>
      <c r="Q7" s="15" t="str">
        <f ca="1">IF(AND(ISNUMBER(INDEX(Slots,$A7,Q$1)),INDEX(Table5[valid],MATCH((Q$1-1)*ROWS(Timetable)+$A7,Table5[auto_index],0),1)=1),INDEX(gen_topics,INDEX(Table5[],MATCH((Q$1-1)*ROWS(Timetable)+$A7,Table5[auto_index],0),5),INDEX(Table5[],MATCH((Q$1-1)*ROWS(Timetable)+$A7,Table5[auto_index],0),4)),"")</f>
        <v>Pointers</v>
      </c>
      <c r="R7" s="15" t="str">
        <f ca="1">IF(AND(ISNUMBER(INDEX(Slots,$A7,R$1)),INDEX(Table5[valid],MATCH((R$1-1)*ROWS(Timetable)+$A7,Table5[auto_index],0),1)=1),INDEX(gen_topics,INDEX(Table5[],MATCH((R$1-1)*ROWS(Timetable)+$A7,Table5[auto_index],0),5),INDEX(Table5[],MATCH((R$1-1)*ROWS(Timetable)+$A7,Table5[auto_index],0),4)),"")</f>
        <v>Templates</v>
      </c>
      <c r="S7" s="15" t="str">
        <f ca="1">IF(AND(ISNUMBER(INDEX(Slots,$A7,S$1)),INDEX(Table5[valid],MATCH((S$1-1)*ROWS(Timetable)+$A7,Table5[auto_index],0),1)=1),INDEX(gen_topics,INDEX(Table5[],MATCH((S$1-1)*ROWS(Timetable)+$A7,Table5[auto_index],0),5),INDEX(Table5[],MATCH((S$1-1)*ROWS(Timetable)+$A7,Table5[auto_index],0),4)),"")</f>
        <v>Inheritance</v>
      </c>
      <c r="T7" s="15" t="str">
        <f ca="1">IF(AND(ISNUMBER(INDEX(Slots,$A7,T$1)),INDEX(Table5[valid],MATCH((T$1-1)*ROWS(Timetable)+$A7,Table5[auto_index],0),1)=1),INDEX(gen_topics,INDEX(Table5[],MATCH((T$1-1)*ROWS(Timetable)+$A7,Table5[auto_index],0),5),INDEX(Table5[],MATCH((T$1-1)*ROWS(Timetable)+$A7,Table5[auto_index],0),4)),"")</f>
        <v>Sets and Cardinality</v>
      </c>
      <c r="U7" s="15" t="str">
        <f ca="1">IF(AND(ISNUMBER(INDEX(Slots,$A7,U$1)),INDEX(Table5[valid],MATCH((U$1-1)*ROWS(Timetable)+$A7,Table5[auto_index],0),1)=1),INDEX(gen_topics,INDEX(Table5[],MATCH((U$1-1)*ROWS(Timetable)+$A7,Table5[auto_index],0),5),INDEX(Table5[],MATCH((U$1-1)*ROWS(Timetable)+$A7,Table5[auto_index],0),4)),"")</f>
        <v>Analytic geometry in the plane</v>
      </c>
      <c r="V7" s="15" t="str">
        <f ca="1">IF(AND(ISNUMBER(INDEX(Slots,$A7,V$1)),INDEX(Table5[valid],MATCH((V$1-1)*ROWS(Timetable)+$A7,Table5[auto_index],0),1)=1),INDEX(gen_topics,INDEX(Table5[],MATCH((V$1-1)*ROWS(Timetable)+$A7,Table5[auto_index],0),5),INDEX(Table5[],MATCH((V$1-1)*ROWS(Timetable)+$A7,Table5[auto_index],0),4)),"")</f>
        <v>Sets and Cardinality</v>
      </c>
      <c r="W7" s="15" t="str">
        <f ca="1">IF(AND(ISNUMBER(INDEX(Slots,$A7,W$1)),INDEX(Table5[valid],MATCH((W$1-1)*ROWS(Timetable)+$A7,Table5[auto_index],0),1)=1),INDEX(gen_topics,INDEX(Table5[],MATCH((W$1-1)*ROWS(Timetable)+$A7,Table5[auto_index],0),5),INDEX(Table5[],MATCH((W$1-1)*ROWS(Timetable)+$A7,Table5[auto_index],0),4)),"")</f>
        <v>Attacks and Goals</v>
      </c>
      <c r="X7" s="15" t="str">
        <f ca="1">IF(AND(ISNUMBER(INDEX(Slots,$A7,X$1)),INDEX(Table5[valid],MATCH((X$1-1)*ROWS(Timetable)+$A7,Table5[auto_index],0),1)=1),INDEX(gen_topics,INDEX(Table5[],MATCH((X$1-1)*ROWS(Timetable)+$A7,Table5[auto_index],0),5),INDEX(Table5[],MATCH((X$1-1)*ROWS(Timetable)+$A7,Table5[auto_index],0),4)),"")</f>
        <v>Security and Usability</v>
      </c>
      <c r="Y7" s="15" t="str">
        <f ca="1">IF(AND(ISNUMBER(INDEX(Slots,$A7,Y$1)),INDEX(Table5[valid],MATCH((Y$1-1)*ROWS(Timetable)+$A7,Table5[auto_index],0),1)=1),INDEX(gen_topics,INDEX(Table5[],MATCH((Y$1-1)*ROWS(Timetable)+$A7,Table5[auto_index],0),5),INDEX(Table5[],MATCH((Y$1-1)*ROWS(Timetable)+$A7,Table5[auto_index],0),4)),"")</f>
        <v>Access Control in Linux</v>
      </c>
      <c r="Z7" s="15" t="str">
        <f ca="1">IF(AND(ISNUMBER(INDEX(Slots,$A7,Z$1)),INDEX(Table5[valid],MATCH((Z$1-1)*ROWS(Timetable)+$A7,Table5[auto_index],0),1)=1),INDEX(gen_topics,INDEX(Table5[],MATCH((Z$1-1)*ROWS(Timetable)+$A7,Table5[auto_index],0),5),INDEX(Table5[],MATCH((Z$1-1)*ROWS(Timetable)+$A7,Table5[auto_index],0),4)),"")</f>
        <v>The Internet</v>
      </c>
      <c r="AA7" s="15" t="str">
        <f ca="1">IF(AND(ISNUMBER(INDEX(Slots,$A7,AA$1)),INDEX(Table5[valid],MATCH((AA$1-1)*ROWS(Timetable)+$A7,Table5[auto_index],0),1)=1),INDEX(gen_topics,INDEX(Table5[],MATCH((AA$1-1)*ROWS(Timetable)+$A7,Table5[auto_index],0),5),INDEX(Table5[],MATCH((AA$1-1)*ROWS(Timetable)+$A7,Table5[auto_index],0),4)),"")</f>
        <v>Ethics</v>
      </c>
      <c r="AB7" s="15" t="str">
        <f ca="1">IF(AND(ISNUMBER(INDEX(Slots,$A7,AB$1)),INDEX(Table5[valid],MATCH((AB$1-1)*ROWS(Timetable)+$A7,Table5[auto_index],0),1)=1),INDEX(gen_topics,INDEX(Table5[],MATCH((AB$1-1)*ROWS(Timetable)+$A7,Table5[auto_index],0),5),INDEX(Table5[],MATCH((AB$1-1)*ROWS(Timetable)+$A7,Table5[auto_index],0),4)),"")</f>
        <v>The Internet</v>
      </c>
      <c r="AC7" s="15" t="str">
        <f ca="1">IF(AND(ISNUMBER(INDEX(Slots,$A7,AC$1)),INDEX(Table5[valid],MATCH((AC$1-1)*ROWS(Timetable)+$A7,Table5[auto_index],0),1)=1),INDEX(gen_topics,INDEX(Table5[],MATCH((AC$1-1)*ROWS(Timetable)+$A7,Table5[auto_index],0),5),INDEX(Table5[],MATCH((AC$1-1)*ROWS(Timetable)+$A7,Table5[auto_index],0),4)),"")</f>
        <v>Algebraic Data Types</v>
      </c>
      <c r="AD7" s="15" t="str">
        <f ca="1">IF(AND(ISNUMBER(INDEX(Slots,$A7,AD$1)),INDEX(Table5[valid],MATCH((AD$1-1)*ROWS(Timetable)+$A7,Table5[auto_index],0),1)=1),INDEX(gen_topics,INDEX(Table5[],MATCH((AD$1-1)*ROWS(Timetable)+$A7,Table5[auto_index],0),5),INDEX(Table5[],MATCH((AD$1-1)*ROWS(Timetable)+$A7,Table5[auto_index],0),4)),"")</f>
        <v>Modules and Functors</v>
      </c>
      <c r="AE7" s="15" t="str">
        <f ca="1">IF(AND(ISNUMBER(INDEX(Slots,$A7,AE$1)),INDEX(Table5[valid],MATCH((AE$1-1)*ROWS(Timetable)+$A7,Table5[auto_index],0),1)=1),INDEX(gen_topics,INDEX(Table5[],MATCH((AE$1-1)*ROWS(Timetable)+$A7,Table5[auto_index],0),5),INDEX(Table5[],MATCH((AE$1-1)*ROWS(Timetable)+$A7,Table5[auto_index],0),4)),"")</f>
        <v>Monads</v>
      </c>
      <c r="AF7" s="15" t="e">
        <f>IF(AND(ISNUMBER(INDEX(Slots,$A7,AF$1)),INDEX(Table5[valid],MATCH((AF$1-1)*ROWS(Timetable)+$A7,Table5[auto_index],0),1)=1),INDEX(gen_topics,INDEX(Table5[],MATCH((AF$1-1)*ROWS(Timetable)+$A7,Table5[auto_index],0),5),INDEX(Table5[],MATCH((AF$1-1)*ROWS(Timetable)+$A7,Table5[auto_index],0),4)),"")</f>
        <v>#N/A</v>
      </c>
      <c r="AG7" s="15" t="e">
        <f>IF(AND(ISNUMBER(INDEX(Slots,$A7,AG$1)),INDEX(Table5[valid],MATCH((AG$1-1)*ROWS(Timetable)+$A7,Table5[auto_index],0),1)=1),INDEX(gen_topics,INDEX(Table5[],MATCH((AG$1-1)*ROWS(Timetable)+$A7,Table5[auto_index],0),5),INDEX(Table5[],MATCH((AG$1-1)*ROWS(Timetable)+$A7,Table5[auto_index],0),4)),"")</f>
        <v>#N/A</v>
      </c>
      <c r="AH7" s="15" t="e">
        <f>IF(AND(ISNUMBER(INDEX(Slots,$A7,AH$1)),INDEX(Table5[valid],MATCH((AH$1-1)*ROWS(Timetable)+$A7,Table5[auto_index],0),1)=1),INDEX(gen_topics,INDEX(Table5[],MATCH((AH$1-1)*ROWS(Timetable)+$A7,Table5[auto_index],0),5),INDEX(Table5[],MATCH((AH$1-1)*ROWS(Timetable)+$A7,Table5[auto_index],0),4)),"")</f>
        <v>#N/A</v>
      </c>
      <c r="AI7" s="15" t="e">
        <f>IF(AND(ISNUMBER(INDEX(Slots,$A7,AI$1)),INDEX(Table5[valid],MATCH((AI$1-1)*ROWS(Timetable)+$A7,Table5[auto_index],0),1)=1),INDEX(gen_topics,INDEX(Table5[],MATCH((AI$1-1)*ROWS(Timetable)+$A7,Table5[auto_index],0),5),INDEX(Table5[],MATCH((AI$1-1)*ROWS(Timetable)+$A7,Table5[auto_index],0),4)),"")</f>
        <v>#N/A</v>
      </c>
      <c r="AJ7" s="15" t="e">
        <f>IF(AND(ISNUMBER(INDEX(Slots,$A7,AJ$1)),INDEX(Table5[valid],MATCH((AJ$1-1)*ROWS(Timetable)+$A7,Table5[auto_index],0),1)=1),INDEX(gen_topics,INDEX(Table5[],MATCH((AJ$1-1)*ROWS(Timetable)+$A7,Table5[auto_index],0),5),INDEX(Table5[],MATCH((AJ$1-1)*ROWS(Timetable)+$A7,Table5[auto_index],0),4)),"")</f>
        <v>#N/A</v>
      </c>
      <c r="AK7" s="15" t="e">
        <f>IF(AND(ISNUMBER(INDEX(Slots,$A7,AK$1)),INDEX(Table5[valid],MATCH((AK$1-1)*ROWS(Timetable)+$A7,Table5[auto_index],0),1)=1),INDEX(gen_topics,INDEX(Table5[],MATCH((AK$1-1)*ROWS(Timetable)+$A7,Table5[auto_index],0),5),INDEX(Table5[],MATCH((AK$1-1)*ROWS(Timetable)+$A7,Table5[auto_index],0),4)),"")</f>
        <v>#N/A</v>
      </c>
      <c r="AL7" s="15" t="e">
        <f>IF(AND(ISNUMBER(INDEX(Slots,$A7,AL$1)),INDEX(Table5[valid],MATCH((AL$1-1)*ROWS(Timetable)+$A7,Table5[auto_index],0),1)=1),INDEX(gen_topics,INDEX(Table5[],MATCH((AL$1-1)*ROWS(Timetable)+$A7,Table5[auto_index],0),5),INDEX(Table5[],MATCH((AL$1-1)*ROWS(Timetable)+$A7,Table5[auto_index],0),4)),"")</f>
        <v>#N/A</v>
      </c>
      <c r="AM7" s="15" t="e">
        <f>IF(AND(ISNUMBER(INDEX(Slots,$A7,AM$1)),INDEX(Table5[valid],MATCH((AM$1-1)*ROWS(Timetable)+$A7,Table5[auto_index],0),1)=1),INDEX(gen_topics,INDEX(Table5[],MATCH((AM$1-1)*ROWS(Timetable)+$A7,Table5[auto_index],0),5),INDEX(Table5[],MATCH((AM$1-1)*ROWS(Timetable)+$A7,Table5[auto_index],0),4)),"")</f>
        <v>#N/A</v>
      </c>
      <c r="AN7" s="15" t="e">
        <f>IF(AND(ISNUMBER(INDEX(Slots,$A7,AN$1)),INDEX(Table5[valid],MATCH((AN$1-1)*ROWS(Timetable)+$A7,Table5[auto_index],0),1)=1),INDEX(gen_topics,INDEX(Table5[],MATCH((AN$1-1)*ROWS(Timetable)+$A7,Table5[auto_index],0),5),INDEX(Table5[],MATCH((AN$1-1)*ROWS(Timetable)+$A7,Table5[auto_index],0),4)),"")</f>
        <v>#N/A</v>
      </c>
      <c r="AO7" s="15" t="e">
        <f>IF(AND(ISNUMBER(INDEX(Slots,$A7,AO$1)),INDEX(Table5[valid],MATCH((AO$1-1)*ROWS(Timetable)+$A7,Table5[auto_index],0),1)=1),INDEX(gen_topics,INDEX(Table5[],MATCH((AO$1-1)*ROWS(Timetable)+$A7,Table5[auto_index],0),5),INDEX(Table5[],MATCH((AO$1-1)*ROWS(Timetable)+$A7,Table5[auto_index],0),4)),"")</f>
        <v>#N/A</v>
      </c>
      <c r="AP7" s="15" t="e">
        <f>IF(AND(ISNUMBER(INDEX(Slots,$A7,AP$1)),INDEX(Table5[valid],MATCH((AP$1-1)*ROWS(Timetable)+$A7,Table5[auto_index],0),1)=1),INDEX(gen_topics,INDEX(Table5[],MATCH((AP$1-1)*ROWS(Timetable)+$A7,Table5[auto_index],0),5),INDEX(Table5[],MATCH((AP$1-1)*ROWS(Timetable)+$A7,Table5[auto_index],0),4)),"")</f>
        <v>#N/A</v>
      </c>
      <c r="AQ7" s="15" t="e">
        <f>IF(AND(ISNUMBER(INDEX(Slots,$A7,AQ$1)),INDEX(Table5[valid],MATCH((AQ$1-1)*ROWS(Timetable)+$A7,Table5[auto_index],0),1)=1),INDEX(gen_topics,INDEX(Table5[],MATCH((AQ$1-1)*ROWS(Timetable)+$A7,Table5[auto_index],0),5),INDEX(Table5[],MATCH((AQ$1-1)*ROWS(Timetable)+$A7,Table5[auto_index],0),4)),"")</f>
        <v>#N/A</v>
      </c>
      <c r="AR7" s="15" t="e">
        <f>IF(AND(ISNUMBER(INDEX(Slots,$A7,AR$1)),INDEX(Table5[valid],MATCH((AR$1-1)*ROWS(Timetable)+$A7,Table5[auto_index],0),1)=1),INDEX(gen_topics,INDEX(Table5[],MATCH((AR$1-1)*ROWS(Timetable)+$A7,Table5[auto_index],0),5),INDEX(Table5[],MATCH((AR$1-1)*ROWS(Timetable)+$A7,Table5[auto_index],0),4)),"")</f>
        <v>#N/A</v>
      </c>
      <c r="AS7" s="15" t="e">
        <f>IF(AND(ISNUMBER(INDEX(Slots,$A7,AS$1)),INDEX(Table5[valid],MATCH((AS$1-1)*ROWS(Timetable)+$A7,Table5[auto_index],0),1)=1),INDEX(gen_topics,INDEX(Table5[],MATCH((AS$1-1)*ROWS(Timetable)+$A7,Table5[auto_index],0),5),INDEX(Table5[],MATCH((AS$1-1)*ROWS(Timetable)+$A7,Table5[auto_index],0),4)),"")</f>
        <v>#N/A</v>
      </c>
      <c r="AT7" s="15" t="e">
        <f>IF(AND(ISNUMBER(INDEX(Slots,$A7,AT$1)),INDEX(Table5[valid],MATCH((AT$1-1)*ROWS(Timetable)+$A7,Table5[auto_index],0),1)=1),INDEX(gen_topics,INDEX(Table5[],MATCH((AT$1-1)*ROWS(Timetable)+$A7,Table5[auto_index],0),5),INDEX(Table5[],MATCH((AT$1-1)*ROWS(Timetable)+$A7,Table5[auto_index],0),4)),"")</f>
        <v>#N/A</v>
      </c>
      <c r="AU7" s="15" t="e">
        <f>IF(AND(ISNUMBER(INDEX(Slots,$A7,AU$1)),INDEX(Table5[valid],MATCH((AU$1-1)*ROWS(Timetable)+$A7,Table5[auto_index],0),1)=1),INDEX(gen_topics,INDEX(Table5[],MATCH((AU$1-1)*ROWS(Timetable)+$A7,Table5[auto_index],0),5),INDEX(Table5[],MATCH((AU$1-1)*ROWS(Timetable)+$A7,Table5[auto_index],0),4)),"")</f>
        <v>#N/A</v>
      </c>
      <c r="AV7" s="15" t="e">
        <f>IF(AND(ISNUMBER(INDEX(Slots,$A7,AV$1)),INDEX(Table5[valid],MATCH((AV$1-1)*ROWS(Timetable)+$A7,Table5[auto_index],0),1)=1),INDEX(gen_topics,INDEX(Table5[],MATCH((AV$1-1)*ROWS(Timetable)+$A7,Table5[auto_index],0),5),INDEX(Table5[],MATCH((AV$1-1)*ROWS(Timetable)+$A7,Table5[auto_index],0),4)),"")</f>
        <v>#N/A</v>
      </c>
      <c r="AW7" s="15" t="e">
        <f>IF(AND(ISNUMBER(INDEX(Slots,$A7,AW$1)),INDEX(Table5[valid],MATCH((AW$1-1)*ROWS(Timetable)+$A7,Table5[auto_index],0),1)=1),INDEX(gen_topics,INDEX(Table5[],MATCH((AW$1-1)*ROWS(Timetable)+$A7,Table5[auto_index],0),5),INDEX(Table5[],MATCH((AW$1-1)*ROWS(Timetable)+$A7,Table5[auto_index],0),4)),"")</f>
        <v>#N/A</v>
      </c>
      <c r="AX7" s="15" t="e">
        <f>IF(AND(ISNUMBER(INDEX(Slots,$A7,AX$1)),INDEX(Table5[valid],MATCH((AX$1-1)*ROWS(Timetable)+$A7,Table5[auto_index],0),1)=1),INDEX(gen_topics,INDEX(Table5[],MATCH((AX$1-1)*ROWS(Timetable)+$A7,Table5[auto_index],0),5),INDEX(Table5[],MATCH((AX$1-1)*ROWS(Timetable)+$A7,Table5[auto_index],0),4)),"")</f>
        <v>#N/A</v>
      </c>
      <c r="AY7" s="15" t="e">
        <f>IF(AND(ISNUMBER(INDEX(Slots,$A7,AY$1)),INDEX(Table5[valid],MATCH((AY$1-1)*ROWS(Timetable)+$A7,Table5[auto_index],0),1)=1),INDEX(gen_topics,INDEX(Table5[],MATCH((AY$1-1)*ROWS(Timetable)+$A7,Table5[auto_index],0),5),INDEX(Table5[],MATCH((AY$1-1)*ROWS(Timetable)+$A7,Table5[auto_index],0),4)),"")</f>
        <v>#N/A</v>
      </c>
      <c r="AZ7" s="15" t="e">
        <f>IF(AND(ISNUMBER(INDEX(Slots,$A7,AZ$1)),INDEX(Table5[valid],MATCH((AZ$1-1)*ROWS(Timetable)+$A7,Table5[auto_index],0),1)=1),INDEX(gen_topics,INDEX(Table5[],MATCH((AZ$1-1)*ROWS(Timetable)+$A7,Table5[auto_index],0),5),INDEX(Table5[],MATCH((AZ$1-1)*ROWS(Timetable)+$A7,Table5[auto_index],0),4)),"")</f>
        <v>#N/A</v>
      </c>
      <c r="BA7" s="15" t="e">
        <f>IF(AND(ISNUMBER(INDEX(Slots,$A7,BA$1)),INDEX(Table5[valid],MATCH((BA$1-1)*ROWS(Timetable)+$A7,Table5[auto_index],0),1)=1),INDEX(gen_topics,INDEX(Table5[],MATCH((BA$1-1)*ROWS(Timetable)+$A7,Table5[auto_index],0),5),INDEX(Table5[],MATCH((BA$1-1)*ROWS(Timetable)+$A7,Table5[auto_index],0),4)),"")</f>
        <v>#N/A</v>
      </c>
      <c r="BB7" s="15" t="e">
        <f>IF(AND(ISNUMBER(INDEX(Slots,$A7,BB$1)),INDEX(Table5[valid],MATCH((BB$1-1)*ROWS(Timetable)+$A7,Table5[auto_index],0),1)=1),INDEX(gen_topics,INDEX(Table5[],MATCH((BB$1-1)*ROWS(Timetable)+$A7,Table5[auto_index],0),5),INDEX(Table5[],MATCH((BB$1-1)*ROWS(Timetable)+$A7,Table5[auto_index],0),4)),"")</f>
        <v>#N/A</v>
      </c>
      <c r="BC7" s="15" t="e">
        <f>IF(AND(ISNUMBER(INDEX(Slots,$A7,BC$1)),INDEX(Table5[valid],MATCH((BC$1-1)*ROWS(Timetable)+$A7,Table5[auto_index],0),1)=1),INDEX(gen_topics,INDEX(Table5[],MATCH((BC$1-1)*ROWS(Timetable)+$A7,Table5[auto_index],0),5),INDEX(Table5[],MATCH((BC$1-1)*ROWS(Timetable)+$A7,Table5[auto_index],0),4)),"")</f>
        <v>#N/A</v>
      </c>
      <c r="BD7" s="15" t="e">
        <f>IF(AND(ISNUMBER(INDEX(Slots,$A7,BD$1)),INDEX(Table5[valid],MATCH((BD$1-1)*ROWS(Timetable)+$A7,Table5[auto_index],0),1)=1),INDEX(gen_topics,INDEX(Table5[],MATCH((BD$1-1)*ROWS(Timetable)+$A7,Table5[auto_index],0),5),INDEX(Table5[],MATCH((BD$1-1)*ROWS(Timetable)+$A7,Table5[auto_index],0),4)),"")</f>
        <v>#N/A</v>
      </c>
      <c r="BE7" s="15" t="e">
        <f>IF(AND(ISNUMBER(INDEX(Slots,$A7,BE$1)),INDEX(Table5[valid],MATCH((BE$1-1)*ROWS(Timetable)+$A7,Table5[auto_index],0),1)=1),INDEX(gen_topics,INDEX(Table5[],MATCH((BE$1-1)*ROWS(Timetable)+$A7,Table5[auto_index],0),5),INDEX(Table5[],MATCH((BE$1-1)*ROWS(Timetable)+$A7,Table5[auto_index],0),4)),"")</f>
        <v>#N/A</v>
      </c>
      <c r="BF7" s="15" t="e">
        <f>IF(AND(ISNUMBER(INDEX(Slots,$A7,BF$1)),INDEX(Table5[valid],MATCH((BF$1-1)*ROWS(Timetable)+$A7,Table5[auto_index],0),1)=1),INDEX(gen_topics,INDEX(Table5[],MATCH((BF$1-1)*ROWS(Timetable)+$A7,Table5[auto_index],0),5),INDEX(Table5[],MATCH((BF$1-1)*ROWS(Timetable)+$A7,Table5[auto_index],0),4)),"")</f>
        <v>#N/A</v>
      </c>
      <c r="BG7" s="15" t="e">
        <f>IF(AND(ISNUMBER(INDEX(Slots,$A7,BG$1)),INDEX(Table5[valid],MATCH((BG$1-1)*ROWS(Timetable)+$A7,Table5[auto_index],0),1)=1),INDEX(gen_topics,INDEX(Table5[],MATCH((BG$1-1)*ROWS(Timetable)+$A7,Table5[auto_index],0),5),INDEX(Table5[],MATCH((BG$1-1)*ROWS(Timetable)+$A7,Table5[auto_index],0),4)),"")</f>
        <v>#N/A</v>
      </c>
      <c r="BH7" s="15" t="e">
        <f>IF(AND(ISNUMBER(INDEX(Slots,$A7,BH$1)),INDEX(Table5[valid],MATCH((BH$1-1)*ROWS(Timetable)+$A7,Table5[auto_index],0),1)=1),INDEX(gen_topics,INDEX(Table5[],MATCH((BH$1-1)*ROWS(Timetable)+$A7,Table5[auto_index],0),5),INDEX(Table5[],MATCH((BH$1-1)*ROWS(Timetable)+$A7,Table5[auto_index],0),4)),"")</f>
        <v>#N/A</v>
      </c>
      <c r="BI7" s="15" t="e">
        <f>IF(AND(ISNUMBER(INDEX(Slots,$A7,BI$1)),INDEX(Table5[valid],MATCH((BI$1-1)*ROWS(Timetable)+$A7,Table5[auto_index],0),1)=1),INDEX(gen_topics,INDEX(Table5[],MATCH((BI$1-1)*ROWS(Timetable)+$A7,Table5[auto_index],0),5),INDEX(Table5[],MATCH((BI$1-1)*ROWS(Timetable)+$A7,Table5[auto_index],0),4)),"")</f>
        <v>#N/A</v>
      </c>
      <c r="BJ7" s="15" t="e">
        <f>IF(AND(ISNUMBER(INDEX(Slots,$A7,BJ$1)),INDEX(Table5[valid],MATCH((BJ$1-1)*ROWS(Timetable)+$A7,Table5[auto_index],0),1)=1),INDEX(gen_topics,INDEX(Table5[],MATCH((BJ$1-1)*ROWS(Timetable)+$A7,Table5[auto_index],0),5),INDEX(Table5[],MATCH((BJ$1-1)*ROWS(Timetable)+$A7,Table5[auto_index],0),4)),"")</f>
        <v>#N/A</v>
      </c>
      <c r="BK7" s="15" t="e">
        <f>IF(AND(ISNUMBER(INDEX(Slots,$A7,BK$1)),INDEX(Table5[valid],MATCH((BK$1-1)*ROWS(Timetable)+$A7,Table5[auto_index],0),1)=1),INDEX(gen_topics,INDEX(Table5[],MATCH((BK$1-1)*ROWS(Timetable)+$A7,Table5[auto_index],0),5),INDEX(Table5[],MATCH((BK$1-1)*ROWS(Timetable)+$A7,Table5[auto_index],0),4)),"")</f>
        <v>#N/A</v>
      </c>
      <c r="BL7" s="15" t="e">
        <f>IF(AND(ISNUMBER(INDEX(Slots,$A7,BL$1)),INDEX(Table5[valid],MATCH((BL$1-1)*ROWS(Timetable)+$A7,Table5[auto_index],0),1)=1),INDEX(gen_topics,INDEX(Table5[],MATCH((BL$1-1)*ROWS(Timetable)+$A7,Table5[auto_index],0),5),INDEX(Table5[],MATCH((BL$1-1)*ROWS(Timetable)+$A7,Table5[auto_index],0),4)),"")</f>
        <v>#N/A</v>
      </c>
      <c r="BM7" s="19" t="e">
        <f>IF(AND(ISNUMBER(INDEX(Slots,$A7,BM$1)),INDEX(Table5[valid],MATCH((BM$1-1)*ROWS(Timetable)+$A7,Table5[auto_index],0),1)=1),INDEX(gen_topics,INDEX(Table5[],MATCH((BM$1-1)*ROWS(Timetable)+$A7,Table5[auto_index],0),5),INDEX(Table5[],MATCH((BM$1-1)*ROWS(Timetable)+$A7,Table5[auto_index],0),4)),"")</f>
        <v>#N/A</v>
      </c>
    </row>
    <row r="8" spans="1:65" ht="51" x14ac:dyDescent="0.2">
      <c r="A8" s="10">
        <v>6</v>
      </c>
      <c r="B8" s="18" t="str">
        <f ca="1">IF(AND(ISNUMBER(INDEX(Slots,$A8,B$1)),INDEX(Table5[valid],MATCH((B$1-1)*ROWS(Timetable)+$A8,Table5[auto_index],0),1)=1),INDEX(gen_topics,INDEX(Table5[],MATCH((B$1-1)*ROWS(Timetable)+$A8,Table5[auto_index],0),5),INDEX(Table5[],MATCH((B$1-1)*ROWS(Timetable)+$A8,Table5[auto_index],0),4)),"")</f>
        <v>Discourse &amp; Text</v>
      </c>
      <c r="C8" s="15" t="str">
        <f ca="1">IF(AND(ISNUMBER(INDEX(Slots,$A8,C$1)),INDEX(Table5[valid],MATCH((C$1-1)*ROWS(Timetable)+$A8,Table5[auto_index],0),1)=1),INDEX(gen_topics,INDEX(Table5[],MATCH((C$1-1)*ROWS(Timetable)+$A8,Table5[auto_index],0),5),INDEX(Table5[],MATCH((C$1-1)*ROWS(Timetable)+$A8,Table5[auto_index],0),4)),"")</f>
        <v>Words &amp; Morphology</v>
      </c>
      <c r="D8" s="15" t="str">
        <f ca="1">IF(AND(ISNUMBER(INDEX(Slots,$A8,D$1)),INDEX(Table5[valid],MATCH((D$1-1)*ROWS(Timetable)+$A8,Table5[auto_index],0),1)=1),INDEX(gen_topics,INDEX(Table5[],MATCH((D$1-1)*ROWS(Timetable)+$A8,Table5[auto_index],0),5),INDEX(Table5[],MATCH((D$1-1)*ROWS(Timetable)+$A8,Table5[auto_index],0),4)),"")</f>
        <v>Words &amp; Morphology</v>
      </c>
      <c r="E8" s="15" t="str">
        <f ca="1">IF(AND(ISNUMBER(INDEX(Slots,$A8,E$1)),INDEX(Table5[valid],MATCH((E$1-1)*ROWS(Timetable)+$A8,Table5[auto_index],0),1)=1),INDEX(gen_topics,INDEX(Table5[],MATCH((E$1-1)*ROWS(Timetable)+$A8,Table5[auto_index],0),5),INDEX(Table5[],MATCH((E$1-1)*ROWS(Timetable)+$A8,Table5[auto_index],0),4)),"")</f>
        <v>ROC Analysis</v>
      </c>
      <c r="F8" s="15" t="str">
        <f ca="1">IF(AND(ISNUMBER(INDEX(Slots,$A8,F$1)),INDEX(Table5[valid],MATCH((F$1-1)*ROWS(Timetable)+$A8,Table5[auto_index],0),1)=1),INDEX(gen_topics,INDEX(Table5[],MATCH((F$1-1)*ROWS(Timetable)+$A8,Table5[auto_index],0),5),INDEX(Table5[],MATCH((F$1-1)*ROWS(Timetable)+$A8,Table5[auto_index],0),4)),"")</f>
        <v>Advanced Edge Detection</v>
      </c>
      <c r="G8" s="15" t="str">
        <f ca="1">IF(AND(ISNUMBER(INDEX(Slots,$A8,G$1)),INDEX(Table5[valid],MATCH((G$1-1)*ROWS(Timetable)+$A8,Table5[auto_index],0),1)=1),INDEX(gen_topics,INDEX(Table5[],MATCH((G$1-1)*ROWS(Timetable)+$A8,Table5[auto_index],0),5),INDEX(Table5[],MATCH((G$1-1)*ROWS(Timetable)+$A8,Table5[auto_index],0),4)),"")</f>
        <v>Human Vision</v>
      </c>
      <c r="H8" s="15" t="str">
        <f ca="1">IF(AND(ISNUMBER(INDEX(Slots,$A8,H$1)),INDEX(Table5[valid],MATCH((H$1-1)*ROWS(Timetable)+$A8,Table5[auto_index],0),1)=1),INDEX(gen_topics,INDEX(Table5[],MATCH((H$1-1)*ROWS(Timetable)+$A8,Table5[auto_index],0),5),INDEX(Table5[],MATCH((H$1-1)*ROWS(Timetable)+$A8,Table5[auto_index],0),4)),"")</f>
        <v>Decidability and Computability</v>
      </c>
      <c r="I8" s="15" t="str">
        <f ca="1">IF(AND(ISNUMBER(INDEX(Slots,$A8,I$1)),INDEX(Table5[valid],MATCH((I$1-1)*ROWS(Timetable)+$A8,Table5[auto_index],0),1)=1),INDEX(gen_topics,INDEX(Table5[],MATCH((I$1-1)*ROWS(Timetable)+$A8,Table5[auto_index],0),5),INDEX(Table5[],MATCH((I$1-1)*ROWS(Timetable)+$A8,Table5[auto_index],0),4)),"")</f>
        <v>Context Free Languages</v>
      </c>
      <c r="J8" s="15" t="str">
        <f ca="1">IF(AND(ISNUMBER(INDEX(Slots,$A8,J$1)),INDEX(Table5[valid],MATCH((J$1-1)*ROWS(Timetable)+$A8,Table5[auto_index],0),1)=1),INDEX(gen_topics,INDEX(Table5[],MATCH((J$1-1)*ROWS(Timetable)+$A8,Table5[auto_index],0),5),INDEX(Table5[],MATCH((J$1-1)*ROWS(Timetable)+$A8,Table5[auto_index],0),4)),"")</f>
        <v>Lambda Calculus</v>
      </c>
      <c r="K8" s="15" t="str">
        <f ca="1">IF(AND(ISNUMBER(INDEX(Slots,$A8,K$1)),INDEX(Table5[valid],MATCH((K$1-1)*ROWS(Timetable)+$A8,Table5[auto_index],0),1)=1),INDEX(gen_topics,INDEX(Table5[],MATCH((K$1-1)*ROWS(Timetable)+$A8,Table5[auto_index],0),5),INDEX(Table5[],MATCH((K$1-1)*ROWS(Timetable)+$A8,Table5[auto_index],0),4)),"")</f>
        <v>Introduction to Transactions and Concurrency</v>
      </c>
      <c r="L8" s="15" t="str">
        <f ca="1">IF(AND(ISNUMBER(INDEX(Slots,$A8,L$1)),INDEX(Table5[valid],MATCH((L$1-1)*ROWS(Timetable)+$A8,Table5[auto_index],0),1)=1),INDEX(gen_topics,INDEX(Table5[],MATCH((L$1-1)*ROWS(Timetable)+$A8,Table5[auto_index],0),5),INDEX(Table5[],MATCH((L$1-1)*ROWS(Timetable)+$A8,Table5[auto_index],0),4)),"")</f>
        <v>Introduction to Transactions and Concurrency</v>
      </c>
      <c r="M8" s="15" t="str">
        <f ca="1">IF(AND(ISNUMBER(INDEX(Slots,$A8,M$1)),INDEX(Table5[valid],MATCH((M$1-1)*ROWS(Timetable)+$A8,Table5[auto_index],0),1)=1),INDEX(gen_topics,INDEX(Table5[],MATCH((M$1-1)*ROWS(Timetable)+$A8,Table5[auto_index],0),5),INDEX(Table5[],MATCH((M$1-1)*ROWS(Timetable)+$A8,Table5[auto_index],0),4)),"")</f>
        <v>Relational Databases</v>
      </c>
      <c r="N8" s="15" t="str">
        <f ca="1">IF(AND(ISNUMBER(INDEX(Slots,$A8,N$1)),INDEX(Table5[valid],MATCH((N$1-1)*ROWS(Timetable)+$A8,Table5[auto_index],0),1)=1),INDEX(gen_topics,INDEX(Table5[],MATCH((N$1-1)*ROWS(Timetable)+$A8,Table5[auto_index],0),5),INDEX(Table5[],MATCH((N$1-1)*ROWS(Timetable)+$A8,Table5[auto_index],0),4)),"")</f>
        <v>CPU Control</v>
      </c>
      <c r="O8" s="15" t="str">
        <f ca="1">IF(AND(ISNUMBER(INDEX(Slots,$A8,O$1)),INDEX(Table5[valid],MATCH((O$1-1)*ROWS(Timetable)+$A8,Table5[auto_index],0),1)=1),INDEX(gen_topics,INDEX(Table5[],MATCH((O$1-1)*ROWS(Timetable)+$A8,Table5[auto_index],0),5),INDEX(Table5[],MATCH((O$1-1)*ROWS(Timetable)+$A8,Table5[auto_index],0),4)),"")</f>
        <v>Computer Arithmetic</v>
      </c>
      <c r="P8" s="15" t="str">
        <f ca="1">IF(AND(ISNUMBER(INDEX(Slots,$A8,P$1)),INDEX(Table5[valid],MATCH((P$1-1)*ROWS(Timetable)+$A8,Table5[auto_index],0),1)=1),INDEX(gen_topics,INDEX(Table5[],MATCH((P$1-1)*ROWS(Timetable)+$A8,Table5[auto_index],0),5),INDEX(Table5[],MATCH((P$1-1)*ROWS(Timetable)+$A8,Table5[auto_index],0),4)),"")</f>
        <v>Improving Performance - Cache</v>
      </c>
      <c r="Q8" s="15" t="str">
        <f ca="1">IF(AND(ISNUMBER(INDEX(Slots,$A8,Q$1)),INDEX(Table5[valid],MATCH((Q$1-1)*ROWS(Timetable)+$A8,Table5[auto_index],0),1)=1),INDEX(gen_topics,INDEX(Table5[],MATCH((Q$1-1)*ROWS(Timetable)+$A8,Table5[auto_index],0),5),INDEX(Table5[],MATCH((Q$1-1)*ROWS(Timetable)+$A8,Table5[auto_index],0),4)),"")</f>
        <v>Structures, Unions, Trees</v>
      </c>
      <c r="R8" s="15" t="str">
        <f ca="1">IF(AND(ISNUMBER(INDEX(Slots,$A8,R$1)),INDEX(Table5[valid],MATCH((R$1-1)*ROWS(Timetable)+$A8,Table5[auto_index],0),1)=1),INDEX(gen_topics,INDEX(Table5[],MATCH((R$1-1)*ROWS(Timetable)+$A8,Table5[auto_index],0),5),INDEX(Table5[],MATCH((R$1-1)*ROWS(Timetable)+$A8,Table5[auto_index],0),4)),"")</f>
        <v>Exception handling</v>
      </c>
      <c r="S8" s="15" t="str">
        <f ca="1">IF(AND(ISNUMBER(INDEX(Slots,$A8,S$1)),INDEX(Table5[valid],MATCH((S$1-1)*ROWS(Timetable)+$A8,Table5[auto_index],0),1)=1),INDEX(gen_topics,INDEX(Table5[],MATCH((S$1-1)*ROWS(Timetable)+$A8,Table5[auto_index],0),5),INDEX(Table5[],MATCH((S$1-1)*ROWS(Timetable)+$A8,Table5[auto_index],0),4)),"")</f>
        <v>Basic Computer Architecture</v>
      </c>
      <c r="T8" s="15" t="str">
        <f ca="1">IF(AND(ISNUMBER(INDEX(Slots,$A8,T$1)),INDEX(Table5[valid],MATCH((T$1-1)*ROWS(Timetable)+$A8,Table5[auto_index],0),1)=1),INDEX(gen_topics,INDEX(Table5[],MATCH((T$1-1)*ROWS(Timetable)+$A8,Table5[auto_index],0),5),INDEX(Table5[],MATCH((T$1-1)*ROWS(Timetable)+$A8,Table5[auto_index],0),4)),"")</f>
        <v>Relations on Sets</v>
      </c>
      <c r="U8" s="15" t="str">
        <f ca="1">IF(AND(ISNUMBER(INDEX(Slots,$A8,U$1)),INDEX(Table5[valid],MATCH((U$1-1)*ROWS(Timetable)+$A8,Table5[auto_index],0),1)=1),INDEX(gen_topics,INDEX(Table5[],MATCH((U$1-1)*ROWS(Timetable)+$A8,Table5[auto_index],0),5),INDEX(Table5[],MATCH((U$1-1)*ROWS(Timetable)+$A8,Table5[auto_index],0),4)),"")</f>
        <v>Functions</v>
      </c>
      <c r="V8" s="15" t="str">
        <f ca="1">IF(AND(ISNUMBER(INDEX(Slots,$A8,V$1)),INDEX(Table5[valid],MATCH((V$1-1)*ROWS(Timetable)+$A8,Table5[auto_index],0),1)=1),INDEX(gen_topics,INDEX(Table5[],MATCH((V$1-1)*ROWS(Timetable)+$A8,Table5[auto_index],0),5),INDEX(Table5[],MATCH((V$1-1)*ROWS(Timetable)+$A8,Table5[auto_index],0),4)),"")</f>
        <v>Probability - Discrete Random Variables</v>
      </c>
      <c r="W8" s="15" t="str">
        <f ca="1">IF(AND(ISNUMBER(INDEX(Slots,$A8,W$1)),INDEX(Table5[valid],MATCH((W$1-1)*ROWS(Timetable)+$A8,Table5[auto_index],0),1)=1),INDEX(gen_topics,INDEX(Table5[],MATCH((W$1-1)*ROWS(Timetable)+$A8,Table5[auto_index],0),5),INDEX(Table5[],MATCH((W$1-1)*ROWS(Timetable)+$A8,Table5[auto_index],0),4)),"")</f>
        <v>The TLS and Tor Protocols</v>
      </c>
      <c r="X8" s="15" t="str">
        <f ca="1">IF(AND(ISNUMBER(INDEX(Slots,$A8,X$1)),INDEX(Table5[valid],MATCH((X$1-1)*ROWS(Timetable)+$A8,Table5[auto_index],0),1)=1),INDEX(gen_topics,INDEX(Table5[],MATCH((X$1-1)*ROWS(Timetable)+$A8,Table5[auto_index],0),5),INDEX(Table5[],MATCH((X$1-1)*ROWS(Timetable)+$A8,Table5[auto_index],0),4)),"")</f>
        <v>An Overview of Web Security</v>
      </c>
      <c r="Y8" s="15" t="str">
        <f ca="1">IF(AND(ISNUMBER(INDEX(Slots,$A8,Y$1)),INDEX(Table5[valid],MATCH((Y$1-1)*ROWS(Timetable)+$A8,Table5[auto_index],0),1)=1),INDEX(gen_topics,INDEX(Table5[],MATCH((Y$1-1)*ROWS(Timetable)+$A8,Table5[auto_index],0),5),INDEX(Table5[],MATCH((Y$1-1)*ROWS(Timetable)+$A8,Table5[auto_index],0),4)),"")</f>
        <v>The Internet and Sockets</v>
      </c>
      <c r="Z8" s="15" t="str">
        <f ca="1">IF(AND(ISNUMBER(INDEX(Slots,$A8,Z$1)),INDEX(Table5[valid],MATCH((Z$1-1)*ROWS(Timetable)+$A8,Table5[auto_index],0),1)=1),INDEX(gen_topics,INDEX(Table5[],MATCH((Z$1-1)*ROWS(Timetable)+$A8,Table5[auto_index],0),5),INDEX(Table5[],MATCH((Z$1-1)*ROWS(Timetable)+$A8,Table5[auto_index],0),4)),"")</f>
        <v>Human Resource Management</v>
      </c>
      <c r="AA8" s="15" t="str">
        <f ca="1">IF(AND(ISNUMBER(INDEX(Slots,$A8,AA$1)),INDEX(Table5[valid],MATCH((AA$1-1)*ROWS(Timetable)+$A8,Table5[auto_index],0),1)=1),INDEX(gen_topics,INDEX(Table5[],MATCH((AA$1-1)*ROWS(Timetable)+$A8,Table5[auto_index],0),5),INDEX(Table5[],MATCH((AA$1-1)*ROWS(Timetable)+$A8,Table5[auto_index],0),4)),"")</f>
        <v>Human Resource Management</v>
      </c>
      <c r="AB8" s="15" t="str">
        <f ca="1">IF(AND(ISNUMBER(INDEX(Slots,$A8,AB$1)),INDEX(Table5[valid],MATCH((AB$1-1)*ROWS(Timetable)+$A8,Table5[auto_index],0),1)=1),INDEX(gen_topics,INDEX(Table5[],MATCH((AB$1-1)*ROWS(Timetable)+$A8,Table5[auto_index],0),5),INDEX(Table5[],MATCH((AB$1-1)*ROWS(Timetable)+$A8,Table5[auto_index],0),4)),"")</f>
        <v>Contracts &amp; Liability</v>
      </c>
      <c r="AC8" s="15" t="str">
        <f ca="1">IF(AND(ISNUMBER(INDEX(Slots,$A8,AC$1)),INDEX(Table5[valid],MATCH((AC$1-1)*ROWS(Timetable)+$A8,Table5[auto_index],0),1)=1),INDEX(gen_topics,INDEX(Table5[],MATCH((AC$1-1)*ROWS(Timetable)+$A8,Table5[auto_index],0),5),INDEX(Table5[],MATCH((AC$1-1)*ROWS(Timetable)+$A8,Table5[auto_index],0),4)),"")</f>
        <v>Imperative Ocaml</v>
      </c>
      <c r="AD8" s="15" t="str">
        <f ca="1">IF(AND(ISNUMBER(INDEX(Slots,$A8,AD$1)),INDEX(Table5[valid],MATCH((AD$1-1)*ROWS(Timetable)+$A8,Table5[auto_index],0),1)=1),INDEX(gen_topics,INDEX(Table5[],MATCH((AD$1-1)*ROWS(Timetable)+$A8,Table5[auto_index],0),5),INDEX(Table5[],MATCH((AD$1-1)*ROWS(Timetable)+$A8,Table5[auto_index],0),4)),"")</f>
        <v>Modules and Functors</v>
      </c>
      <c r="AE8" s="15" t="str">
        <f ca="1">IF(AND(ISNUMBER(INDEX(Slots,$A8,AE$1)),INDEX(Table5[valid],MATCH((AE$1-1)*ROWS(Timetable)+$A8,Table5[auto_index],0),1)=1),INDEX(gen_topics,INDEX(Table5[],MATCH((AE$1-1)*ROWS(Timetable)+$A8,Table5[auto_index],0),5),INDEX(Table5[],MATCH((AE$1-1)*ROWS(Timetable)+$A8,Table5[auto_index],0),4)),"")</f>
        <v>Modules and Functors</v>
      </c>
      <c r="AF8" s="15" t="e">
        <f>IF(AND(ISNUMBER(INDEX(Slots,$A8,AF$1)),INDEX(Table5[valid],MATCH((AF$1-1)*ROWS(Timetable)+$A8,Table5[auto_index],0),1)=1),INDEX(gen_topics,INDEX(Table5[],MATCH((AF$1-1)*ROWS(Timetable)+$A8,Table5[auto_index],0),5),INDEX(Table5[],MATCH((AF$1-1)*ROWS(Timetable)+$A8,Table5[auto_index],0),4)),"")</f>
        <v>#N/A</v>
      </c>
      <c r="AG8" s="15" t="e">
        <f>IF(AND(ISNUMBER(INDEX(Slots,$A8,AG$1)),INDEX(Table5[valid],MATCH((AG$1-1)*ROWS(Timetable)+$A8,Table5[auto_index],0),1)=1),INDEX(gen_topics,INDEX(Table5[],MATCH((AG$1-1)*ROWS(Timetable)+$A8,Table5[auto_index],0),5),INDEX(Table5[],MATCH((AG$1-1)*ROWS(Timetable)+$A8,Table5[auto_index],0),4)),"")</f>
        <v>#N/A</v>
      </c>
      <c r="AH8" s="15" t="e">
        <f>IF(AND(ISNUMBER(INDEX(Slots,$A8,AH$1)),INDEX(Table5[valid],MATCH((AH$1-1)*ROWS(Timetable)+$A8,Table5[auto_index],0),1)=1),INDEX(gen_topics,INDEX(Table5[],MATCH((AH$1-1)*ROWS(Timetable)+$A8,Table5[auto_index],0),5),INDEX(Table5[],MATCH((AH$1-1)*ROWS(Timetable)+$A8,Table5[auto_index],0),4)),"")</f>
        <v>#N/A</v>
      </c>
      <c r="AI8" s="15" t="e">
        <f>IF(AND(ISNUMBER(INDEX(Slots,$A8,AI$1)),INDEX(Table5[valid],MATCH((AI$1-1)*ROWS(Timetable)+$A8,Table5[auto_index],0),1)=1),INDEX(gen_topics,INDEX(Table5[],MATCH((AI$1-1)*ROWS(Timetable)+$A8,Table5[auto_index],0),5),INDEX(Table5[],MATCH((AI$1-1)*ROWS(Timetable)+$A8,Table5[auto_index],0),4)),"")</f>
        <v>#N/A</v>
      </c>
      <c r="AJ8" s="15" t="e">
        <f>IF(AND(ISNUMBER(INDEX(Slots,$A8,AJ$1)),INDEX(Table5[valid],MATCH((AJ$1-1)*ROWS(Timetable)+$A8,Table5[auto_index],0),1)=1),INDEX(gen_topics,INDEX(Table5[],MATCH((AJ$1-1)*ROWS(Timetable)+$A8,Table5[auto_index],0),5),INDEX(Table5[],MATCH((AJ$1-1)*ROWS(Timetable)+$A8,Table5[auto_index],0),4)),"")</f>
        <v>#N/A</v>
      </c>
      <c r="AK8" s="15" t="e">
        <f>IF(AND(ISNUMBER(INDEX(Slots,$A8,AK$1)),INDEX(Table5[valid],MATCH((AK$1-1)*ROWS(Timetable)+$A8,Table5[auto_index],0),1)=1),INDEX(gen_topics,INDEX(Table5[],MATCH((AK$1-1)*ROWS(Timetable)+$A8,Table5[auto_index],0),5),INDEX(Table5[],MATCH((AK$1-1)*ROWS(Timetable)+$A8,Table5[auto_index],0),4)),"")</f>
        <v>#N/A</v>
      </c>
      <c r="AL8" s="15" t="e">
        <f>IF(AND(ISNUMBER(INDEX(Slots,$A8,AL$1)),INDEX(Table5[valid],MATCH((AL$1-1)*ROWS(Timetable)+$A8,Table5[auto_index],0),1)=1),INDEX(gen_topics,INDEX(Table5[],MATCH((AL$1-1)*ROWS(Timetable)+$A8,Table5[auto_index],0),5),INDEX(Table5[],MATCH((AL$1-1)*ROWS(Timetable)+$A8,Table5[auto_index],0),4)),"")</f>
        <v>#N/A</v>
      </c>
      <c r="AM8" s="15" t="e">
        <f>IF(AND(ISNUMBER(INDEX(Slots,$A8,AM$1)),INDEX(Table5[valid],MATCH((AM$1-1)*ROWS(Timetable)+$A8,Table5[auto_index],0),1)=1),INDEX(gen_topics,INDEX(Table5[],MATCH((AM$1-1)*ROWS(Timetable)+$A8,Table5[auto_index],0),5),INDEX(Table5[],MATCH((AM$1-1)*ROWS(Timetable)+$A8,Table5[auto_index],0),4)),"")</f>
        <v>#N/A</v>
      </c>
      <c r="AN8" s="15" t="e">
        <f>IF(AND(ISNUMBER(INDEX(Slots,$A8,AN$1)),INDEX(Table5[valid],MATCH((AN$1-1)*ROWS(Timetable)+$A8,Table5[auto_index],0),1)=1),INDEX(gen_topics,INDEX(Table5[],MATCH((AN$1-1)*ROWS(Timetable)+$A8,Table5[auto_index],0),5),INDEX(Table5[],MATCH((AN$1-1)*ROWS(Timetable)+$A8,Table5[auto_index],0),4)),"")</f>
        <v>#N/A</v>
      </c>
      <c r="AO8" s="15" t="e">
        <f>IF(AND(ISNUMBER(INDEX(Slots,$A8,AO$1)),INDEX(Table5[valid],MATCH((AO$1-1)*ROWS(Timetable)+$A8,Table5[auto_index],0),1)=1),INDEX(gen_topics,INDEX(Table5[],MATCH((AO$1-1)*ROWS(Timetable)+$A8,Table5[auto_index],0),5),INDEX(Table5[],MATCH((AO$1-1)*ROWS(Timetable)+$A8,Table5[auto_index],0),4)),"")</f>
        <v>#N/A</v>
      </c>
      <c r="AP8" s="15" t="e">
        <f>IF(AND(ISNUMBER(INDEX(Slots,$A8,AP$1)),INDEX(Table5[valid],MATCH((AP$1-1)*ROWS(Timetable)+$A8,Table5[auto_index],0),1)=1),INDEX(gen_topics,INDEX(Table5[],MATCH((AP$1-1)*ROWS(Timetable)+$A8,Table5[auto_index],0),5),INDEX(Table5[],MATCH((AP$1-1)*ROWS(Timetable)+$A8,Table5[auto_index],0),4)),"")</f>
        <v>#N/A</v>
      </c>
      <c r="AQ8" s="15" t="e">
        <f>IF(AND(ISNUMBER(INDEX(Slots,$A8,AQ$1)),INDEX(Table5[valid],MATCH((AQ$1-1)*ROWS(Timetable)+$A8,Table5[auto_index],0),1)=1),INDEX(gen_topics,INDEX(Table5[],MATCH((AQ$1-1)*ROWS(Timetable)+$A8,Table5[auto_index],0),5),INDEX(Table5[],MATCH((AQ$1-1)*ROWS(Timetable)+$A8,Table5[auto_index],0),4)),"")</f>
        <v>#N/A</v>
      </c>
      <c r="AR8" s="15" t="e">
        <f>IF(AND(ISNUMBER(INDEX(Slots,$A8,AR$1)),INDEX(Table5[valid],MATCH((AR$1-1)*ROWS(Timetable)+$A8,Table5[auto_index],0),1)=1),INDEX(gen_topics,INDEX(Table5[],MATCH((AR$1-1)*ROWS(Timetable)+$A8,Table5[auto_index],0),5),INDEX(Table5[],MATCH((AR$1-1)*ROWS(Timetable)+$A8,Table5[auto_index],0),4)),"")</f>
        <v>#N/A</v>
      </c>
      <c r="AS8" s="15" t="e">
        <f>IF(AND(ISNUMBER(INDEX(Slots,$A8,AS$1)),INDEX(Table5[valid],MATCH((AS$1-1)*ROWS(Timetable)+$A8,Table5[auto_index],0),1)=1),INDEX(gen_topics,INDEX(Table5[],MATCH((AS$1-1)*ROWS(Timetable)+$A8,Table5[auto_index],0),5),INDEX(Table5[],MATCH((AS$1-1)*ROWS(Timetable)+$A8,Table5[auto_index],0),4)),"")</f>
        <v>#N/A</v>
      </c>
      <c r="AT8" s="15" t="e">
        <f>IF(AND(ISNUMBER(INDEX(Slots,$A8,AT$1)),INDEX(Table5[valid],MATCH((AT$1-1)*ROWS(Timetable)+$A8,Table5[auto_index],0),1)=1),INDEX(gen_topics,INDEX(Table5[],MATCH((AT$1-1)*ROWS(Timetable)+$A8,Table5[auto_index],0),5),INDEX(Table5[],MATCH((AT$1-1)*ROWS(Timetable)+$A8,Table5[auto_index],0),4)),"")</f>
        <v>#N/A</v>
      </c>
      <c r="AU8" s="15" t="e">
        <f>IF(AND(ISNUMBER(INDEX(Slots,$A8,AU$1)),INDEX(Table5[valid],MATCH((AU$1-1)*ROWS(Timetable)+$A8,Table5[auto_index],0),1)=1),INDEX(gen_topics,INDEX(Table5[],MATCH((AU$1-1)*ROWS(Timetable)+$A8,Table5[auto_index],0),5),INDEX(Table5[],MATCH((AU$1-1)*ROWS(Timetable)+$A8,Table5[auto_index],0),4)),"")</f>
        <v>#N/A</v>
      </c>
      <c r="AV8" s="15" t="e">
        <f>IF(AND(ISNUMBER(INDEX(Slots,$A8,AV$1)),INDEX(Table5[valid],MATCH((AV$1-1)*ROWS(Timetable)+$A8,Table5[auto_index],0),1)=1),INDEX(gen_topics,INDEX(Table5[],MATCH((AV$1-1)*ROWS(Timetable)+$A8,Table5[auto_index],0),5),INDEX(Table5[],MATCH((AV$1-1)*ROWS(Timetable)+$A8,Table5[auto_index],0),4)),"")</f>
        <v>#N/A</v>
      </c>
      <c r="AW8" s="15" t="e">
        <f>IF(AND(ISNUMBER(INDEX(Slots,$A8,AW$1)),INDEX(Table5[valid],MATCH((AW$1-1)*ROWS(Timetable)+$A8,Table5[auto_index],0),1)=1),INDEX(gen_topics,INDEX(Table5[],MATCH((AW$1-1)*ROWS(Timetable)+$A8,Table5[auto_index],0),5),INDEX(Table5[],MATCH((AW$1-1)*ROWS(Timetable)+$A8,Table5[auto_index],0),4)),"")</f>
        <v>#N/A</v>
      </c>
      <c r="AX8" s="15" t="e">
        <f>IF(AND(ISNUMBER(INDEX(Slots,$A8,AX$1)),INDEX(Table5[valid],MATCH((AX$1-1)*ROWS(Timetable)+$A8,Table5[auto_index],0),1)=1),INDEX(gen_topics,INDEX(Table5[],MATCH((AX$1-1)*ROWS(Timetable)+$A8,Table5[auto_index],0),5),INDEX(Table5[],MATCH((AX$1-1)*ROWS(Timetable)+$A8,Table5[auto_index],0),4)),"")</f>
        <v>#N/A</v>
      </c>
      <c r="AY8" s="15" t="e">
        <f>IF(AND(ISNUMBER(INDEX(Slots,$A8,AY$1)),INDEX(Table5[valid],MATCH((AY$1-1)*ROWS(Timetable)+$A8,Table5[auto_index],0),1)=1),INDEX(gen_topics,INDEX(Table5[],MATCH((AY$1-1)*ROWS(Timetable)+$A8,Table5[auto_index],0),5),INDEX(Table5[],MATCH((AY$1-1)*ROWS(Timetable)+$A8,Table5[auto_index],0),4)),"")</f>
        <v>#N/A</v>
      </c>
      <c r="AZ8" s="15" t="e">
        <f>IF(AND(ISNUMBER(INDEX(Slots,$A8,AZ$1)),INDEX(Table5[valid],MATCH((AZ$1-1)*ROWS(Timetable)+$A8,Table5[auto_index],0),1)=1),INDEX(gen_topics,INDEX(Table5[],MATCH((AZ$1-1)*ROWS(Timetable)+$A8,Table5[auto_index],0),5),INDEX(Table5[],MATCH((AZ$1-1)*ROWS(Timetable)+$A8,Table5[auto_index],0),4)),"")</f>
        <v>#N/A</v>
      </c>
      <c r="BA8" s="15" t="e">
        <f>IF(AND(ISNUMBER(INDEX(Slots,$A8,BA$1)),INDEX(Table5[valid],MATCH((BA$1-1)*ROWS(Timetable)+$A8,Table5[auto_index],0),1)=1),INDEX(gen_topics,INDEX(Table5[],MATCH((BA$1-1)*ROWS(Timetable)+$A8,Table5[auto_index],0),5),INDEX(Table5[],MATCH((BA$1-1)*ROWS(Timetable)+$A8,Table5[auto_index],0),4)),"")</f>
        <v>#N/A</v>
      </c>
      <c r="BB8" s="15" t="e">
        <f>IF(AND(ISNUMBER(INDEX(Slots,$A8,BB$1)),INDEX(Table5[valid],MATCH((BB$1-1)*ROWS(Timetable)+$A8,Table5[auto_index],0),1)=1),INDEX(gen_topics,INDEX(Table5[],MATCH((BB$1-1)*ROWS(Timetable)+$A8,Table5[auto_index],0),5),INDEX(Table5[],MATCH((BB$1-1)*ROWS(Timetable)+$A8,Table5[auto_index],0),4)),"")</f>
        <v>#N/A</v>
      </c>
      <c r="BC8" s="15" t="e">
        <f>IF(AND(ISNUMBER(INDEX(Slots,$A8,BC$1)),INDEX(Table5[valid],MATCH((BC$1-1)*ROWS(Timetable)+$A8,Table5[auto_index],0),1)=1),INDEX(gen_topics,INDEX(Table5[],MATCH((BC$1-1)*ROWS(Timetable)+$A8,Table5[auto_index],0),5),INDEX(Table5[],MATCH((BC$1-1)*ROWS(Timetable)+$A8,Table5[auto_index],0),4)),"")</f>
        <v>#N/A</v>
      </c>
      <c r="BD8" s="15" t="e">
        <f>IF(AND(ISNUMBER(INDEX(Slots,$A8,BD$1)),INDEX(Table5[valid],MATCH((BD$1-1)*ROWS(Timetable)+$A8,Table5[auto_index],0),1)=1),INDEX(gen_topics,INDEX(Table5[],MATCH((BD$1-1)*ROWS(Timetable)+$A8,Table5[auto_index],0),5),INDEX(Table5[],MATCH((BD$1-1)*ROWS(Timetable)+$A8,Table5[auto_index],0),4)),"")</f>
        <v>#N/A</v>
      </c>
      <c r="BE8" s="15" t="e">
        <f>IF(AND(ISNUMBER(INDEX(Slots,$A8,BE$1)),INDEX(Table5[valid],MATCH((BE$1-1)*ROWS(Timetable)+$A8,Table5[auto_index],0),1)=1),INDEX(gen_topics,INDEX(Table5[],MATCH((BE$1-1)*ROWS(Timetable)+$A8,Table5[auto_index],0),5),INDEX(Table5[],MATCH((BE$1-1)*ROWS(Timetable)+$A8,Table5[auto_index],0),4)),"")</f>
        <v>#N/A</v>
      </c>
      <c r="BF8" s="15" t="e">
        <f>IF(AND(ISNUMBER(INDEX(Slots,$A8,BF$1)),INDEX(Table5[valid],MATCH((BF$1-1)*ROWS(Timetable)+$A8,Table5[auto_index],0),1)=1),INDEX(gen_topics,INDEX(Table5[],MATCH((BF$1-1)*ROWS(Timetable)+$A8,Table5[auto_index],0),5),INDEX(Table5[],MATCH((BF$1-1)*ROWS(Timetable)+$A8,Table5[auto_index],0),4)),"")</f>
        <v>#N/A</v>
      </c>
      <c r="BG8" s="15" t="e">
        <f>IF(AND(ISNUMBER(INDEX(Slots,$A8,BG$1)),INDEX(Table5[valid],MATCH((BG$1-1)*ROWS(Timetable)+$A8,Table5[auto_index],0),1)=1),INDEX(gen_topics,INDEX(Table5[],MATCH((BG$1-1)*ROWS(Timetable)+$A8,Table5[auto_index],0),5),INDEX(Table5[],MATCH((BG$1-1)*ROWS(Timetable)+$A8,Table5[auto_index],0),4)),"")</f>
        <v>#N/A</v>
      </c>
      <c r="BH8" s="15" t="e">
        <f>IF(AND(ISNUMBER(INDEX(Slots,$A8,BH$1)),INDEX(Table5[valid],MATCH((BH$1-1)*ROWS(Timetable)+$A8,Table5[auto_index],0),1)=1),INDEX(gen_topics,INDEX(Table5[],MATCH((BH$1-1)*ROWS(Timetable)+$A8,Table5[auto_index],0),5),INDEX(Table5[],MATCH((BH$1-1)*ROWS(Timetable)+$A8,Table5[auto_index],0),4)),"")</f>
        <v>#N/A</v>
      </c>
      <c r="BI8" s="15" t="e">
        <f>IF(AND(ISNUMBER(INDEX(Slots,$A8,BI$1)),INDEX(Table5[valid],MATCH((BI$1-1)*ROWS(Timetable)+$A8,Table5[auto_index],0),1)=1),INDEX(gen_topics,INDEX(Table5[],MATCH((BI$1-1)*ROWS(Timetable)+$A8,Table5[auto_index],0),5),INDEX(Table5[],MATCH((BI$1-1)*ROWS(Timetable)+$A8,Table5[auto_index],0),4)),"")</f>
        <v>#N/A</v>
      </c>
      <c r="BJ8" s="15" t="e">
        <f>IF(AND(ISNUMBER(INDEX(Slots,$A8,BJ$1)),INDEX(Table5[valid],MATCH((BJ$1-1)*ROWS(Timetable)+$A8,Table5[auto_index],0),1)=1),INDEX(gen_topics,INDEX(Table5[],MATCH((BJ$1-1)*ROWS(Timetable)+$A8,Table5[auto_index],0),5),INDEX(Table5[],MATCH((BJ$1-1)*ROWS(Timetable)+$A8,Table5[auto_index],0),4)),"")</f>
        <v>#N/A</v>
      </c>
      <c r="BK8" s="15" t="e">
        <f>IF(AND(ISNUMBER(INDEX(Slots,$A8,BK$1)),INDEX(Table5[valid],MATCH((BK$1-1)*ROWS(Timetable)+$A8,Table5[auto_index],0),1)=1),INDEX(gen_topics,INDEX(Table5[],MATCH((BK$1-1)*ROWS(Timetable)+$A8,Table5[auto_index],0),5),INDEX(Table5[],MATCH((BK$1-1)*ROWS(Timetable)+$A8,Table5[auto_index],0),4)),"")</f>
        <v>#N/A</v>
      </c>
      <c r="BL8" s="15" t="e">
        <f>IF(AND(ISNUMBER(INDEX(Slots,$A8,BL$1)),INDEX(Table5[valid],MATCH((BL$1-1)*ROWS(Timetable)+$A8,Table5[auto_index],0),1)=1),INDEX(gen_topics,INDEX(Table5[],MATCH((BL$1-1)*ROWS(Timetable)+$A8,Table5[auto_index],0),5),INDEX(Table5[],MATCH((BL$1-1)*ROWS(Timetable)+$A8,Table5[auto_index],0),4)),"")</f>
        <v>#N/A</v>
      </c>
      <c r="BM8" s="19" t="e">
        <f>IF(AND(ISNUMBER(INDEX(Slots,$A8,BM$1)),INDEX(Table5[valid],MATCH((BM$1-1)*ROWS(Timetable)+$A8,Table5[auto_index],0),1)=1),INDEX(gen_topics,INDEX(Table5[],MATCH((BM$1-1)*ROWS(Timetable)+$A8,Table5[auto_index],0),5),INDEX(Table5[],MATCH((BM$1-1)*ROWS(Timetable)+$A8,Table5[auto_index],0),4)),"")</f>
        <v>#N/A</v>
      </c>
    </row>
    <row r="9" spans="1:65" ht="68" x14ac:dyDescent="0.2">
      <c r="A9" s="10">
        <v>7</v>
      </c>
      <c r="B9" s="18" t="str">
        <f ca="1">IF(AND(ISNUMBER(INDEX(Slots,$A9,B$1)),INDEX(Table5[valid],MATCH((B$1-1)*ROWS(Timetable)+$A9,Table5[auto_index],0),1)=1),INDEX(gen_topics,INDEX(Table5[],MATCH((B$1-1)*ROWS(Timetable)+$A9,Table5[auto_index],0),5),INDEX(Table5[],MATCH((B$1-1)*ROWS(Timetable)+$A9,Table5[auto_index],0),4)),"")</f>
        <v>Deep Learning &amp; word Embeddings</v>
      </c>
      <c r="C9" s="15" t="str">
        <f ca="1">IF(AND(ISNUMBER(INDEX(Slots,$A9,C$1)),INDEX(Table5[valid],MATCH((C$1-1)*ROWS(Timetable)+$A9,Table5[auto_index],0),1)=1),INDEX(gen_topics,INDEX(Table5[],MATCH((C$1-1)*ROWS(Timetable)+$A9,Table5[auto_index],0),5),INDEX(Table5[],MATCH((C$1-1)*ROWS(Timetable)+$A9,Table5[auto_index],0),4)),"")</f>
        <v>Semantics</v>
      </c>
      <c r="D9" s="15" t="str">
        <f ca="1">IF(AND(ISNUMBER(INDEX(Slots,$A9,D$1)),INDEX(Table5[valid],MATCH((D$1-1)*ROWS(Timetable)+$A9,Table5[auto_index],0),1)=1),INDEX(gen_topics,INDEX(Table5[],MATCH((D$1-1)*ROWS(Timetable)+$A9,Table5[auto_index],0),5),INDEX(Table5[],MATCH((D$1-1)*ROWS(Timetable)+$A9,Table5[auto_index],0),4)),"")</f>
        <v>Words &amp; Morphology</v>
      </c>
      <c r="E9" s="15" t="str">
        <f ca="1">IF(AND(ISNUMBER(INDEX(Slots,$A9,E$1)),INDEX(Table5[valid],MATCH((E$1-1)*ROWS(Timetable)+$A9,Table5[auto_index],0),1)=1),INDEX(gen_topics,INDEX(Table5[],MATCH((E$1-1)*ROWS(Timetable)+$A9,Table5[auto_index],0),5),INDEX(Table5[],MATCH((E$1-1)*ROWS(Timetable)+$A9,Table5[auto_index],0),4)),"")</f>
        <v>Face Recognition</v>
      </c>
      <c r="F9" s="15" t="str">
        <f ca="1">IF(AND(ISNUMBER(INDEX(Slots,$A9,F$1)),INDEX(Table5[valid],MATCH((F$1-1)*ROWS(Timetable)+$A9,Table5[auto_index],0),1)=1),INDEX(gen_topics,INDEX(Table5[],MATCH((F$1-1)*ROWS(Timetable)+$A9,Table5[auto_index],0),5),INDEX(Table5[],MATCH((F$1-1)*ROWS(Timetable)+$A9,Table5[auto_index],0),4)),"")</f>
        <v>Model Based Object Recognition</v>
      </c>
      <c r="G9" s="15" t="str">
        <f ca="1">IF(AND(ISNUMBER(INDEX(Slots,$A9,G$1)),INDEX(Table5[valid],MATCH((G$1-1)*ROWS(Timetable)+$A9,Table5[auto_index],0),1)=1),INDEX(gen_topics,INDEX(Table5[],MATCH((G$1-1)*ROWS(Timetable)+$A9,Table5[auto_index],0),5),INDEX(Table5[],MATCH((G$1-1)*ROWS(Timetable)+$A9,Table5[auto_index],0),4)),"")</f>
        <v>Object Recognition</v>
      </c>
      <c r="H9" s="15" t="str">
        <f ca="1">IF(AND(ISNUMBER(INDEX(Slots,$A9,H$1)),INDEX(Table5[valid],MATCH((H$1-1)*ROWS(Timetable)+$A9,Table5[auto_index],0),1)=1),INDEX(gen_topics,INDEX(Table5[],MATCH((H$1-1)*ROWS(Timetable)+$A9,Table5[auto_index],0),5),INDEX(Table5[],MATCH((H$1-1)*ROWS(Timetable)+$A9,Table5[auto_index],0),4)),"")</f>
        <v>Lambda Calculus</v>
      </c>
      <c r="I9" s="15" t="str">
        <f ca="1">IF(AND(ISNUMBER(INDEX(Slots,$A9,I$1)),INDEX(Table5[valid],MATCH((I$1-1)*ROWS(Timetable)+$A9,Table5[auto_index],0),1)=1),INDEX(gen_topics,INDEX(Table5[],MATCH((I$1-1)*ROWS(Timetable)+$A9,Table5[auto_index],0),5),INDEX(Table5[],MATCH((I$1-1)*ROWS(Timetable)+$A9,Table5[auto_index],0),4)),"")</f>
        <v>Context Free Languages</v>
      </c>
      <c r="J9" s="15" t="str">
        <f ca="1">IF(AND(ISNUMBER(INDEX(Slots,$A9,J$1)),INDEX(Table5[valid],MATCH((J$1-1)*ROWS(Timetable)+$A9,Table5[auto_index],0),1)=1),INDEX(gen_topics,INDEX(Table5[],MATCH((J$1-1)*ROWS(Timetable)+$A9,Table5[auto_index],0),5),INDEX(Table5[],MATCH((J$1-1)*ROWS(Timetable)+$A9,Table5[auto_index],0),4)),"")</f>
        <v>Decidability and Computability</v>
      </c>
      <c r="K9" s="15" t="str">
        <f ca="1">IF(AND(ISNUMBER(INDEX(Slots,$A9,K$1)),INDEX(Table5[valid],MATCH((K$1-1)*ROWS(Timetable)+$A9,Table5[auto_index],0),1)=1),INDEX(gen_topics,INDEX(Table5[],MATCH((K$1-1)*ROWS(Timetable)+$A9,Table5[auto_index],0),5),INDEX(Table5[],MATCH((K$1-1)*ROWS(Timetable)+$A9,Table5[auto_index],0),4)),"")</f>
        <v>Database Design - ER diagrams and mapping to DB</v>
      </c>
      <c r="L9" s="15" t="str">
        <f ca="1">IF(AND(ISNUMBER(INDEX(Slots,$A9,L$1)),INDEX(Table5[valid],MATCH((L$1-1)*ROWS(Timetable)+$A9,Table5[auto_index],0),1)=1),INDEX(gen_topics,INDEX(Table5[],MATCH((L$1-1)*ROWS(Timetable)+$A9,Table5[auto_index],0),5),INDEX(Table5[],MATCH((L$1-1)*ROWS(Timetable)+$A9,Table5[auto_index],0),4)),"")</f>
        <v>Backgroud, alternatives and justification of DBMS</v>
      </c>
      <c r="M9" s="15" t="str">
        <f ca="1">IF(AND(ISNUMBER(INDEX(Slots,$A9,M$1)),INDEX(Table5[valid],MATCH((M$1-1)*ROWS(Timetable)+$A9,Table5[auto_index],0),1)=1),INDEX(gen_topics,INDEX(Table5[],MATCH((M$1-1)*ROWS(Timetable)+$A9,Table5[auto_index],0),5),INDEX(Table5[],MATCH((M$1-1)*ROWS(Timetable)+$A9,Table5[auto_index],0),4)),"")</f>
        <v>Backgroud, alternatives and justification of DBMS</v>
      </c>
      <c r="N9" s="15" t="str">
        <f ca="1">IF(AND(ISNUMBER(INDEX(Slots,$A9,N$1)),INDEX(Table5[valid],MATCH((N$1-1)*ROWS(Timetable)+$A9,Table5[auto_index],0),1)=1),INDEX(gen_topics,INDEX(Table5[],MATCH((N$1-1)*ROWS(Timetable)+$A9,Table5[auto_index],0),5),INDEX(Table5[],MATCH((N$1-1)*ROWS(Timetable)+$A9,Table5[auto_index],0),4)),"")</f>
        <v>IO and Peripherals</v>
      </c>
      <c r="O9" s="15" t="str">
        <f ca="1">IF(AND(ISNUMBER(INDEX(Slots,$A9,O$1)),INDEX(Table5[valid],MATCH((O$1-1)*ROWS(Timetable)+$A9,Table5[auto_index],0),1)=1),INDEX(gen_topics,INDEX(Table5[],MATCH((O$1-1)*ROWS(Timetable)+$A9,Table5[auto_index],0),5),INDEX(Table5[],MATCH((O$1-1)*ROWS(Timetable)+$A9,Table5[auto_index],0),4)),"")</f>
        <v>Improving Performance - Pipelining</v>
      </c>
      <c r="P9" s="15" t="str">
        <f ca="1">IF(AND(ISNUMBER(INDEX(Slots,$A9,P$1)),INDEX(Table5[valid],MATCH((P$1-1)*ROWS(Timetable)+$A9,Table5[auto_index],0),1)=1),INDEX(gen_topics,INDEX(Table5[],MATCH((P$1-1)*ROWS(Timetable)+$A9,Table5[auto_index],0),5),INDEX(Table5[],MATCH((P$1-1)*ROWS(Timetable)+$A9,Table5[auto_index],0),4)),"")</f>
        <v>Improving Performance - Cache</v>
      </c>
      <c r="Q9" s="15" t="str">
        <f ca="1">IF(AND(ISNUMBER(INDEX(Slots,$A9,Q$1)),INDEX(Table5[valid],MATCH((Q$1-1)*ROWS(Timetable)+$A9,Table5[auto_index],0),1)=1),INDEX(gen_topics,INDEX(Table5[],MATCH((Q$1-1)*ROWS(Timetable)+$A9,Table5[auto_index],0),5),INDEX(Table5[],MATCH((Q$1-1)*ROWS(Timetable)+$A9,Table5[auto_index],0),4)),"")</f>
        <v>Class</v>
      </c>
      <c r="R9" s="15" t="str">
        <f ca="1">IF(AND(ISNUMBER(INDEX(Slots,$A9,R$1)),INDEX(Table5[valid],MATCH((R$1-1)*ROWS(Timetable)+$A9,Table5[auto_index],0),1)=1),INDEX(gen_topics,INDEX(Table5[],MATCH((R$1-1)*ROWS(Timetable)+$A9,Table5[auto_index],0),5),INDEX(Table5[],MATCH((R$1-1)*ROWS(Timetable)+$A9,Table5[auto_index],0),4)),"")</f>
        <v>Polymorphism</v>
      </c>
      <c r="S9" s="15" t="str">
        <f ca="1">IF(AND(ISNUMBER(INDEX(Slots,$A9,S$1)),INDEX(Table5[valid],MATCH((S$1-1)*ROWS(Timetable)+$A9,Table5[auto_index],0),1)=1),INDEX(gen_topics,INDEX(Table5[],MATCH((S$1-1)*ROWS(Timetable)+$A9,Table5[auto_index],0),5),INDEX(Table5[],MATCH((S$1-1)*ROWS(Timetable)+$A9,Table5[auto_index],0),4)),"")</f>
        <v>Class</v>
      </c>
      <c r="T9" s="15" t="str">
        <f ca="1">IF(AND(ISNUMBER(INDEX(Slots,$A9,T$1)),INDEX(Table5[valid],MATCH((T$1-1)*ROWS(Timetable)+$A9,Table5[auto_index],0),1)=1),INDEX(gen_topics,INDEX(Table5[],MATCH((T$1-1)*ROWS(Timetable)+$A9,Table5[auto_index],0),5),INDEX(Table5[],MATCH((T$1-1)*ROWS(Timetable)+$A9,Table5[auto_index],0),4)),"")</f>
        <v>Functions</v>
      </c>
      <c r="U9" s="15" t="str">
        <f ca="1">IF(AND(ISNUMBER(INDEX(Slots,$A9,U$1)),INDEX(Table5[valid],MATCH((U$1-1)*ROWS(Timetable)+$A9,Table5[auto_index],0),1)=1),INDEX(gen_topics,INDEX(Table5[],MATCH((U$1-1)*ROWS(Timetable)+$A9,Table5[auto_index],0),5),INDEX(Table5[],MATCH((U$1-1)*ROWS(Timetable)+$A9,Table5[auto_index],0),4)),"")</f>
        <v>Sets and Cardinality</v>
      </c>
      <c r="V9" s="15" t="str">
        <f ca="1">IF(AND(ISNUMBER(INDEX(Slots,$A9,V$1)),INDEX(Table5[valid],MATCH((V$1-1)*ROWS(Timetable)+$A9,Table5[auto_index],0),1)=1),INDEX(gen_topics,INDEX(Table5[],MATCH((V$1-1)*ROWS(Timetable)+$A9,Table5[auto_index],0),5),INDEX(Table5[],MATCH((V$1-1)*ROWS(Timetable)+$A9,Table5[auto_index],0),4)),"")</f>
        <v>Analytic geometry in the plane</v>
      </c>
      <c r="W9" s="15" t="str">
        <f ca="1">IF(AND(ISNUMBER(INDEX(Slots,$A9,W$1)),INDEX(Table5[valid],MATCH((W$1-1)*ROWS(Timetable)+$A9,Table5[auto_index],0),1)=1),INDEX(gen_topics,INDEX(Table5[],MATCH((W$1-1)*ROWS(Timetable)+$A9,Table5[auto_index],0),5),INDEX(Table5[],MATCH((W$1-1)*ROWS(Timetable)+$A9,Table5[auto_index],0),4)),"")</f>
        <v>Automated Protocol Verification</v>
      </c>
      <c r="X9" s="15" t="str">
        <f ca="1">IF(AND(ISNUMBER(INDEX(Slots,$A9,X$1)),INDEX(Table5[valid],MATCH((X$1-1)*ROWS(Timetable)+$A9,Table5[auto_index],0),1)=1),INDEX(gen_topics,INDEX(Table5[],MATCH((X$1-1)*ROWS(Timetable)+$A9,Table5[auto_index],0),5),INDEX(Table5[],MATCH((X$1-1)*ROWS(Timetable)+$A9,Table5[auto_index],0),4)),"")</f>
        <v>Common Attacks and Defenses</v>
      </c>
      <c r="Y9" s="15" t="str">
        <f ca="1">IF(AND(ISNUMBER(INDEX(Slots,$A9,Y$1)),INDEX(Table5[valid],MATCH((Y$1-1)*ROWS(Timetable)+$A9,Table5[auto_index],0),1)=1),INDEX(gen_topics,INDEX(Table5[],MATCH((Y$1-1)*ROWS(Timetable)+$A9,Table5[auto_index],0),5),INDEX(Table5[],MATCH((Y$1-1)*ROWS(Timetable)+$A9,Table5[auto_index],0),4)),"")</f>
        <v>The TLS and Tor Protocols</v>
      </c>
      <c r="Z9" s="15" t="str">
        <f ca="1">IF(AND(ISNUMBER(INDEX(Slots,$A9,Z$1)),INDEX(Table5[valid],MATCH((Z$1-1)*ROWS(Timetable)+$A9,Table5[auto_index],0),1)=1),INDEX(gen_topics,INDEX(Table5[],MATCH((Z$1-1)*ROWS(Timetable)+$A9,Table5[auto_index],0),5),INDEX(Table5[],MATCH((Z$1-1)*ROWS(Timetable)+$A9,Table5[auto_index],0),4)),"")</f>
        <v>Ethics</v>
      </c>
      <c r="AA9" s="15" t="str">
        <f ca="1">IF(AND(ISNUMBER(INDEX(Slots,$A9,AA$1)),INDEX(Table5[valid],MATCH((AA$1-1)*ROWS(Timetable)+$A9,Table5[auto_index],0),1)=1),INDEX(gen_topics,INDEX(Table5[],MATCH((AA$1-1)*ROWS(Timetable)+$A9,Table5[auto_index],0),5),INDEX(Table5[],MATCH((AA$1-1)*ROWS(Timetable)+$A9,Table5[auto_index],0),4)),"")</f>
        <v>Human Resource Management</v>
      </c>
      <c r="AB9" s="15" t="str">
        <f ca="1">IF(AND(ISNUMBER(INDEX(Slots,$A9,AB$1)),INDEX(Table5[valid],MATCH((AB$1-1)*ROWS(Timetable)+$A9,Table5[auto_index],0),1)=1),INDEX(gen_topics,INDEX(Table5[],MATCH((AB$1-1)*ROWS(Timetable)+$A9,Table5[auto_index],0),5),INDEX(Table5[],MATCH((AB$1-1)*ROWS(Timetable)+$A9,Table5[auto_index],0),4)),"")</f>
        <v>The Internet</v>
      </c>
      <c r="AC9" s="15" t="str">
        <f ca="1">IF(AND(ISNUMBER(INDEX(Slots,$A9,AC$1)),INDEX(Table5[valid],MATCH((AC$1-1)*ROWS(Timetable)+$A9,Table5[auto_index],0),1)=1),INDEX(gen_topics,INDEX(Table5[],MATCH((AC$1-1)*ROWS(Timetable)+$A9,Table5[auto_index],0),5),INDEX(Table5[],MATCH((AC$1-1)*ROWS(Timetable)+$A9,Table5[auto_index],0),4)),"")</f>
        <v>Imperative Ocaml</v>
      </c>
      <c r="AD9" s="15" t="str">
        <f ca="1">IF(AND(ISNUMBER(INDEX(Slots,$A9,AD$1)),INDEX(Table5[valid],MATCH((AD$1-1)*ROWS(Timetable)+$A9,Table5[auto_index],0),1)=1),INDEX(gen_topics,INDEX(Table5[],MATCH((AD$1-1)*ROWS(Timetable)+$A9,Table5[auto_index],0),5),INDEX(Table5[],MATCH((AD$1-1)*ROWS(Timetable)+$A9,Table5[auto_index],0),4)),"")</f>
        <v>Monads</v>
      </c>
      <c r="AE9" s="15" t="str">
        <f ca="1">IF(AND(ISNUMBER(INDEX(Slots,$A9,AE$1)),INDEX(Table5[valid],MATCH((AE$1-1)*ROWS(Timetable)+$A9,Table5[auto_index],0),1)=1),INDEX(gen_topics,INDEX(Table5[],MATCH((AE$1-1)*ROWS(Timetable)+$A9,Table5[auto_index],0),5),INDEX(Table5[],MATCH((AE$1-1)*ROWS(Timetable)+$A9,Table5[auto_index],0),4)),"")</f>
        <v>Monads</v>
      </c>
      <c r="AF9" s="15" t="e">
        <f>IF(AND(ISNUMBER(INDEX(Slots,$A9,AF$1)),INDEX(Table5[valid],MATCH((AF$1-1)*ROWS(Timetable)+$A9,Table5[auto_index],0),1)=1),INDEX(gen_topics,INDEX(Table5[],MATCH((AF$1-1)*ROWS(Timetable)+$A9,Table5[auto_index],0),5),INDEX(Table5[],MATCH((AF$1-1)*ROWS(Timetable)+$A9,Table5[auto_index],0),4)),"")</f>
        <v>#N/A</v>
      </c>
      <c r="AG9" s="15" t="e">
        <f>IF(AND(ISNUMBER(INDEX(Slots,$A9,AG$1)),INDEX(Table5[valid],MATCH((AG$1-1)*ROWS(Timetable)+$A9,Table5[auto_index],0),1)=1),INDEX(gen_topics,INDEX(Table5[],MATCH((AG$1-1)*ROWS(Timetable)+$A9,Table5[auto_index],0),5),INDEX(Table5[],MATCH((AG$1-1)*ROWS(Timetable)+$A9,Table5[auto_index],0),4)),"")</f>
        <v>#N/A</v>
      </c>
      <c r="AH9" s="15" t="e">
        <f>IF(AND(ISNUMBER(INDEX(Slots,$A9,AH$1)),INDEX(Table5[valid],MATCH((AH$1-1)*ROWS(Timetable)+$A9,Table5[auto_index],0),1)=1),INDEX(gen_topics,INDEX(Table5[],MATCH((AH$1-1)*ROWS(Timetable)+$A9,Table5[auto_index],0),5),INDEX(Table5[],MATCH((AH$1-1)*ROWS(Timetable)+$A9,Table5[auto_index],0),4)),"")</f>
        <v>#N/A</v>
      </c>
      <c r="AI9" s="15" t="e">
        <f>IF(AND(ISNUMBER(INDEX(Slots,$A9,AI$1)),INDEX(Table5[valid],MATCH((AI$1-1)*ROWS(Timetable)+$A9,Table5[auto_index],0),1)=1),INDEX(gen_topics,INDEX(Table5[],MATCH((AI$1-1)*ROWS(Timetable)+$A9,Table5[auto_index],0),5),INDEX(Table5[],MATCH((AI$1-1)*ROWS(Timetable)+$A9,Table5[auto_index],0),4)),"")</f>
        <v>#N/A</v>
      </c>
      <c r="AJ9" s="15" t="e">
        <f>IF(AND(ISNUMBER(INDEX(Slots,$A9,AJ$1)),INDEX(Table5[valid],MATCH((AJ$1-1)*ROWS(Timetable)+$A9,Table5[auto_index],0),1)=1),INDEX(gen_topics,INDEX(Table5[],MATCH((AJ$1-1)*ROWS(Timetable)+$A9,Table5[auto_index],0),5),INDEX(Table5[],MATCH((AJ$1-1)*ROWS(Timetable)+$A9,Table5[auto_index],0),4)),"")</f>
        <v>#N/A</v>
      </c>
      <c r="AK9" s="15" t="e">
        <f>IF(AND(ISNUMBER(INDEX(Slots,$A9,AK$1)),INDEX(Table5[valid],MATCH((AK$1-1)*ROWS(Timetable)+$A9,Table5[auto_index],0),1)=1),INDEX(gen_topics,INDEX(Table5[],MATCH((AK$1-1)*ROWS(Timetable)+$A9,Table5[auto_index],0),5),INDEX(Table5[],MATCH((AK$1-1)*ROWS(Timetable)+$A9,Table5[auto_index],0),4)),"")</f>
        <v>#N/A</v>
      </c>
      <c r="AL9" s="15" t="e">
        <f>IF(AND(ISNUMBER(INDEX(Slots,$A9,AL$1)),INDEX(Table5[valid],MATCH((AL$1-1)*ROWS(Timetable)+$A9,Table5[auto_index],0),1)=1),INDEX(gen_topics,INDEX(Table5[],MATCH((AL$1-1)*ROWS(Timetable)+$A9,Table5[auto_index],0),5),INDEX(Table5[],MATCH((AL$1-1)*ROWS(Timetable)+$A9,Table5[auto_index],0),4)),"")</f>
        <v>#N/A</v>
      </c>
      <c r="AM9" s="15" t="e">
        <f>IF(AND(ISNUMBER(INDEX(Slots,$A9,AM$1)),INDEX(Table5[valid],MATCH((AM$1-1)*ROWS(Timetable)+$A9,Table5[auto_index],0),1)=1),INDEX(gen_topics,INDEX(Table5[],MATCH((AM$1-1)*ROWS(Timetable)+$A9,Table5[auto_index],0),5),INDEX(Table5[],MATCH((AM$1-1)*ROWS(Timetable)+$A9,Table5[auto_index],0),4)),"")</f>
        <v>#N/A</v>
      </c>
      <c r="AN9" s="15" t="e">
        <f>IF(AND(ISNUMBER(INDEX(Slots,$A9,AN$1)),INDEX(Table5[valid],MATCH((AN$1-1)*ROWS(Timetable)+$A9,Table5[auto_index],0),1)=1),INDEX(gen_topics,INDEX(Table5[],MATCH((AN$1-1)*ROWS(Timetable)+$A9,Table5[auto_index],0),5),INDEX(Table5[],MATCH((AN$1-1)*ROWS(Timetable)+$A9,Table5[auto_index],0),4)),"")</f>
        <v>#N/A</v>
      </c>
      <c r="AO9" s="15" t="e">
        <f>IF(AND(ISNUMBER(INDEX(Slots,$A9,AO$1)),INDEX(Table5[valid],MATCH((AO$1-1)*ROWS(Timetable)+$A9,Table5[auto_index],0),1)=1),INDEX(gen_topics,INDEX(Table5[],MATCH((AO$1-1)*ROWS(Timetable)+$A9,Table5[auto_index],0),5),INDEX(Table5[],MATCH((AO$1-1)*ROWS(Timetable)+$A9,Table5[auto_index],0),4)),"")</f>
        <v>#N/A</v>
      </c>
      <c r="AP9" s="15" t="e">
        <f>IF(AND(ISNUMBER(INDEX(Slots,$A9,AP$1)),INDEX(Table5[valid],MATCH((AP$1-1)*ROWS(Timetable)+$A9,Table5[auto_index],0),1)=1),INDEX(gen_topics,INDEX(Table5[],MATCH((AP$1-1)*ROWS(Timetable)+$A9,Table5[auto_index],0),5),INDEX(Table5[],MATCH((AP$1-1)*ROWS(Timetable)+$A9,Table5[auto_index],0),4)),"")</f>
        <v>#N/A</v>
      </c>
      <c r="AQ9" s="15" t="e">
        <f>IF(AND(ISNUMBER(INDEX(Slots,$A9,AQ$1)),INDEX(Table5[valid],MATCH((AQ$1-1)*ROWS(Timetable)+$A9,Table5[auto_index],0),1)=1),INDEX(gen_topics,INDEX(Table5[],MATCH((AQ$1-1)*ROWS(Timetable)+$A9,Table5[auto_index],0),5),INDEX(Table5[],MATCH((AQ$1-1)*ROWS(Timetable)+$A9,Table5[auto_index],0),4)),"")</f>
        <v>#N/A</v>
      </c>
      <c r="AR9" s="15" t="e">
        <f>IF(AND(ISNUMBER(INDEX(Slots,$A9,AR$1)),INDEX(Table5[valid],MATCH((AR$1-1)*ROWS(Timetable)+$A9,Table5[auto_index],0),1)=1),INDEX(gen_topics,INDEX(Table5[],MATCH((AR$1-1)*ROWS(Timetable)+$A9,Table5[auto_index],0),5),INDEX(Table5[],MATCH((AR$1-1)*ROWS(Timetable)+$A9,Table5[auto_index],0),4)),"")</f>
        <v>#N/A</v>
      </c>
      <c r="AS9" s="15" t="e">
        <f>IF(AND(ISNUMBER(INDEX(Slots,$A9,AS$1)),INDEX(Table5[valid],MATCH((AS$1-1)*ROWS(Timetable)+$A9,Table5[auto_index],0),1)=1),INDEX(gen_topics,INDEX(Table5[],MATCH((AS$1-1)*ROWS(Timetable)+$A9,Table5[auto_index],0),5),INDEX(Table5[],MATCH((AS$1-1)*ROWS(Timetable)+$A9,Table5[auto_index],0),4)),"")</f>
        <v>#N/A</v>
      </c>
      <c r="AT9" s="15" t="e">
        <f>IF(AND(ISNUMBER(INDEX(Slots,$A9,AT$1)),INDEX(Table5[valid],MATCH((AT$1-1)*ROWS(Timetable)+$A9,Table5[auto_index],0),1)=1),INDEX(gen_topics,INDEX(Table5[],MATCH((AT$1-1)*ROWS(Timetable)+$A9,Table5[auto_index],0),5),INDEX(Table5[],MATCH((AT$1-1)*ROWS(Timetable)+$A9,Table5[auto_index],0),4)),"")</f>
        <v>#N/A</v>
      </c>
      <c r="AU9" s="15" t="e">
        <f>IF(AND(ISNUMBER(INDEX(Slots,$A9,AU$1)),INDEX(Table5[valid],MATCH((AU$1-1)*ROWS(Timetable)+$A9,Table5[auto_index],0),1)=1),INDEX(gen_topics,INDEX(Table5[],MATCH((AU$1-1)*ROWS(Timetable)+$A9,Table5[auto_index],0),5),INDEX(Table5[],MATCH((AU$1-1)*ROWS(Timetable)+$A9,Table5[auto_index],0),4)),"")</f>
        <v>#N/A</v>
      </c>
      <c r="AV9" s="15" t="e">
        <f>IF(AND(ISNUMBER(INDEX(Slots,$A9,AV$1)),INDEX(Table5[valid],MATCH((AV$1-1)*ROWS(Timetable)+$A9,Table5[auto_index],0),1)=1),INDEX(gen_topics,INDEX(Table5[],MATCH((AV$1-1)*ROWS(Timetable)+$A9,Table5[auto_index],0),5),INDEX(Table5[],MATCH((AV$1-1)*ROWS(Timetable)+$A9,Table5[auto_index],0),4)),"")</f>
        <v>#N/A</v>
      </c>
      <c r="AW9" s="15" t="e">
        <f>IF(AND(ISNUMBER(INDEX(Slots,$A9,AW$1)),INDEX(Table5[valid],MATCH((AW$1-1)*ROWS(Timetable)+$A9,Table5[auto_index],0),1)=1),INDEX(gen_topics,INDEX(Table5[],MATCH((AW$1-1)*ROWS(Timetable)+$A9,Table5[auto_index],0),5),INDEX(Table5[],MATCH((AW$1-1)*ROWS(Timetable)+$A9,Table5[auto_index],0),4)),"")</f>
        <v>#N/A</v>
      </c>
      <c r="AX9" s="15" t="e">
        <f>IF(AND(ISNUMBER(INDEX(Slots,$A9,AX$1)),INDEX(Table5[valid],MATCH((AX$1-1)*ROWS(Timetable)+$A9,Table5[auto_index],0),1)=1),INDEX(gen_topics,INDEX(Table5[],MATCH((AX$1-1)*ROWS(Timetable)+$A9,Table5[auto_index],0),5),INDEX(Table5[],MATCH((AX$1-1)*ROWS(Timetable)+$A9,Table5[auto_index],0),4)),"")</f>
        <v>#N/A</v>
      </c>
      <c r="AY9" s="15" t="e">
        <f>IF(AND(ISNUMBER(INDEX(Slots,$A9,AY$1)),INDEX(Table5[valid],MATCH((AY$1-1)*ROWS(Timetable)+$A9,Table5[auto_index],0),1)=1),INDEX(gen_topics,INDEX(Table5[],MATCH((AY$1-1)*ROWS(Timetable)+$A9,Table5[auto_index],0),5),INDEX(Table5[],MATCH((AY$1-1)*ROWS(Timetable)+$A9,Table5[auto_index],0),4)),"")</f>
        <v>#N/A</v>
      </c>
      <c r="AZ9" s="15" t="e">
        <f>IF(AND(ISNUMBER(INDEX(Slots,$A9,AZ$1)),INDEX(Table5[valid],MATCH((AZ$1-1)*ROWS(Timetable)+$A9,Table5[auto_index],0),1)=1),INDEX(gen_topics,INDEX(Table5[],MATCH((AZ$1-1)*ROWS(Timetable)+$A9,Table5[auto_index],0),5),INDEX(Table5[],MATCH((AZ$1-1)*ROWS(Timetable)+$A9,Table5[auto_index],0),4)),"")</f>
        <v>#N/A</v>
      </c>
      <c r="BA9" s="15" t="e">
        <f>IF(AND(ISNUMBER(INDEX(Slots,$A9,BA$1)),INDEX(Table5[valid],MATCH((BA$1-1)*ROWS(Timetable)+$A9,Table5[auto_index],0),1)=1),INDEX(gen_topics,INDEX(Table5[],MATCH((BA$1-1)*ROWS(Timetable)+$A9,Table5[auto_index],0),5),INDEX(Table5[],MATCH((BA$1-1)*ROWS(Timetable)+$A9,Table5[auto_index],0),4)),"")</f>
        <v>#N/A</v>
      </c>
      <c r="BB9" s="15" t="e">
        <f>IF(AND(ISNUMBER(INDEX(Slots,$A9,BB$1)),INDEX(Table5[valid],MATCH((BB$1-1)*ROWS(Timetable)+$A9,Table5[auto_index],0),1)=1),INDEX(gen_topics,INDEX(Table5[],MATCH((BB$1-1)*ROWS(Timetable)+$A9,Table5[auto_index],0),5),INDEX(Table5[],MATCH((BB$1-1)*ROWS(Timetable)+$A9,Table5[auto_index],0),4)),"")</f>
        <v>#N/A</v>
      </c>
      <c r="BC9" s="15" t="e">
        <f>IF(AND(ISNUMBER(INDEX(Slots,$A9,BC$1)),INDEX(Table5[valid],MATCH((BC$1-1)*ROWS(Timetable)+$A9,Table5[auto_index],0),1)=1),INDEX(gen_topics,INDEX(Table5[],MATCH((BC$1-1)*ROWS(Timetable)+$A9,Table5[auto_index],0),5),INDEX(Table5[],MATCH((BC$1-1)*ROWS(Timetable)+$A9,Table5[auto_index],0),4)),"")</f>
        <v>#N/A</v>
      </c>
      <c r="BD9" s="15" t="e">
        <f>IF(AND(ISNUMBER(INDEX(Slots,$A9,BD$1)),INDEX(Table5[valid],MATCH((BD$1-1)*ROWS(Timetable)+$A9,Table5[auto_index],0),1)=1),INDEX(gen_topics,INDEX(Table5[],MATCH((BD$1-1)*ROWS(Timetable)+$A9,Table5[auto_index],0),5),INDEX(Table5[],MATCH((BD$1-1)*ROWS(Timetable)+$A9,Table5[auto_index],0),4)),"")</f>
        <v>#N/A</v>
      </c>
      <c r="BE9" s="15" t="e">
        <f>IF(AND(ISNUMBER(INDEX(Slots,$A9,BE$1)),INDEX(Table5[valid],MATCH((BE$1-1)*ROWS(Timetable)+$A9,Table5[auto_index],0),1)=1),INDEX(gen_topics,INDEX(Table5[],MATCH((BE$1-1)*ROWS(Timetable)+$A9,Table5[auto_index],0),5),INDEX(Table5[],MATCH((BE$1-1)*ROWS(Timetable)+$A9,Table5[auto_index],0),4)),"")</f>
        <v>#N/A</v>
      </c>
      <c r="BF9" s="15" t="e">
        <f>IF(AND(ISNUMBER(INDEX(Slots,$A9,BF$1)),INDEX(Table5[valid],MATCH((BF$1-1)*ROWS(Timetable)+$A9,Table5[auto_index],0),1)=1),INDEX(gen_topics,INDEX(Table5[],MATCH((BF$1-1)*ROWS(Timetable)+$A9,Table5[auto_index],0),5),INDEX(Table5[],MATCH((BF$1-1)*ROWS(Timetable)+$A9,Table5[auto_index],0),4)),"")</f>
        <v>#N/A</v>
      </c>
      <c r="BG9" s="15" t="e">
        <f>IF(AND(ISNUMBER(INDEX(Slots,$A9,BG$1)),INDEX(Table5[valid],MATCH((BG$1-1)*ROWS(Timetable)+$A9,Table5[auto_index],0),1)=1),INDEX(gen_topics,INDEX(Table5[],MATCH((BG$1-1)*ROWS(Timetable)+$A9,Table5[auto_index],0),5),INDEX(Table5[],MATCH((BG$1-1)*ROWS(Timetable)+$A9,Table5[auto_index],0),4)),"")</f>
        <v>#N/A</v>
      </c>
      <c r="BH9" s="15" t="e">
        <f>IF(AND(ISNUMBER(INDEX(Slots,$A9,BH$1)),INDEX(Table5[valid],MATCH((BH$1-1)*ROWS(Timetable)+$A9,Table5[auto_index],0),1)=1),INDEX(gen_topics,INDEX(Table5[],MATCH((BH$1-1)*ROWS(Timetable)+$A9,Table5[auto_index],0),5),INDEX(Table5[],MATCH((BH$1-1)*ROWS(Timetable)+$A9,Table5[auto_index],0),4)),"")</f>
        <v>#N/A</v>
      </c>
      <c r="BI9" s="15" t="e">
        <f>IF(AND(ISNUMBER(INDEX(Slots,$A9,BI$1)),INDEX(Table5[valid],MATCH((BI$1-1)*ROWS(Timetable)+$A9,Table5[auto_index],0),1)=1),INDEX(gen_topics,INDEX(Table5[],MATCH((BI$1-1)*ROWS(Timetable)+$A9,Table5[auto_index],0),5),INDEX(Table5[],MATCH((BI$1-1)*ROWS(Timetable)+$A9,Table5[auto_index],0),4)),"")</f>
        <v>#N/A</v>
      </c>
      <c r="BJ9" s="15" t="e">
        <f>IF(AND(ISNUMBER(INDEX(Slots,$A9,BJ$1)),INDEX(Table5[valid],MATCH((BJ$1-1)*ROWS(Timetable)+$A9,Table5[auto_index],0),1)=1),INDEX(gen_topics,INDEX(Table5[],MATCH((BJ$1-1)*ROWS(Timetable)+$A9,Table5[auto_index],0),5),INDEX(Table5[],MATCH((BJ$1-1)*ROWS(Timetable)+$A9,Table5[auto_index],0),4)),"")</f>
        <v>#N/A</v>
      </c>
      <c r="BK9" s="15" t="e">
        <f>IF(AND(ISNUMBER(INDEX(Slots,$A9,BK$1)),INDEX(Table5[valid],MATCH((BK$1-1)*ROWS(Timetable)+$A9,Table5[auto_index],0),1)=1),INDEX(gen_topics,INDEX(Table5[],MATCH((BK$1-1)*ROWS(Timetable)+$A9,Table5[auto_index],0),5),INDEX(Table5[],MATCH((BK$1-1)*ROWS(Timetable)+$A9,Table5[auto_index],0),4)),"")</f>
        <v>#N/A</v>
      </c>
      <c r="BL9" s="15" t="e">
        <f>IF(AND(ISNUMBER(INDEX(Slots,$A9,BL$1)),INDEX(Table5[valid],MATCH((BL$1-1)*ROWS(Timetable)+$A9,Table5[auto_index],0),1)=1),INDEX(gen_topics,INDEX(Table5[],MATCH((BL$1-1)*ROWS(Timetable)+$A9,Table5[auto_index],0),5),INDEX(Table5[],MATCH((BL$1-1)*ROWS(Timetable)+$A9,Table5[auto_index],0),4)),"")</f>
        <v>#N/A</v>
      </c>
      <c r="BM9" s="19" t="e">
        <f>IF(AND(ISNUMBER(INDEX(Slots,$A9,BM$1)),INDEX(Table5[valid],MATCH((BM$1-1)*ROWS(Timetable)+$A9,Table5[auto_index],0),1)=1),INDEX(gen_topics,INDEX(Table5[],MATCH((BM$1-1)*ROWS(Timetable)+$A9,Table5[auto_index],0),5),INDEX(Table5[],MATCH((BM$1-1)*ROWS(Timetable)+$A9,Table5[auto_index],0),4)),"")</f>
        <v>#N/A</v>
      </c>
    </row>
    <row r="10" spans="1:65" ht="69" thickBot="1" x14ac:dyDescent="0.25">
      <c r="A10" s="10">
        <v>8</v>
      </c>
      <c r="B10" s="20" t="str">
        <f ca="1">IF(AND(ISNUMBER(INDEX(Slots,$A10,B$1)),INDEX(Table5[valid],MATCH((B$1-1)*ROWS(Timetable)+$A10,Table5[auto_index],0),1)=1),INDEX(gen_topics,INDEX(Table5[],MATCH((B$1-1)*ROWS(Timetable)+$A10,Table5[auto_index],0),5),INDEX(Table5[],MATCH((B$1-1)*ROWS(Timetable)+$A10,Table5[auto_index],0),4)),"")</f>
        <v>Sentiment Analysis</v>
      </c>
      <c r="C10" s="21" t="str">
        <f ca="1">IF(AND(ISNUMBER(INDEX(Slots,$A10,C$1)),INDEX(Table5[valid],MATCH((C$1-1)*ROWS(Timetable)+$A10,Table5[auto_index],0),1)=1),INDEX(gen_topics,INDEX(Table5[],MATCH((C$1-1)*ROWS(Timetable)+$A10,Table5[auto_index],0),5),INDEX(Table5[],MATCH((C$1-1)*ROWS(Timetable)+$A10,Table5[auto_index],0),4)),"")</f>
        <v>Deep Learning &amp; word Embeddings</v>
      </c>
      <c r="D10" s="21" t="str">
        <f ca="1">IF(AND(ISNUMBER(INDEX(Slots,$A10,D$1)),INDEX(Table5[valid],MATCH((D$1-1)*ROWS(Timetable)+$A10,Table5[auto_index],0),1)=1),INDEX(gen_topics,INDEX(Table5[],MATCH((D$1-1)*ROWS(Timetable)+$A10,Table5[auto_index],0),5),INDEX(Table5[],MATCH((D$1-1)*ROWS(Timetable)+$A10,Table5[auto_index],0),4)),"")</f>
        <v>Syntactic Parsing</v>
      </c>
      <c r="E10" s="21" t="str">
        <f ca="1">IF(AND(ISNUMBER(INDEX(Slots,$A10,E$1)),INDEX(Table5[valid],MATCH((E$1-1)*ROWS(Timetable)+$A10,Table5[auto_index],0),1)=1),INDEX(gen_topics,INDEX(Table5[],MATCH((E$1-1)*ROWS(Timetable)+$A10,Table5[auto_index],0),5),INDEX(Table5[],MATCH((E$1-1)*ROWS(Timetable)+$A10,Table5[auto_index],0),4)),"")</f>
        <v>3D Imaging</v>
      </c>
      <c r="F10" s="21" t="str">
        <f ca="1">IF(AND(ISNUMBER(INDEX(Slots,$A10,F$1)),INDEX(Table5[valid],MATCH((F$1-1)*ROWS(Timetable)+$A10,Table5[auto_index],0),1)=1),INDEX(gen_topics,INDEX(Table5[],MATCH((F$1-1)*ROWS(Timetable)+$A10,Table5[auto_index],0),5),INDEX(Table5[],MATCH((F$1-1)*ROWS(Timetable)+$A10,Table5[auto_index],0),4)),"")</f>
        <v>Human Vision</v>
      </c>
      <c r="G10" s="21" t="str">
        <f ca="1">IF(AND(ISNUMBER(INDEX(Slots,$A10,G$1)),INDEX(Table5[valid],MATCH((G$1-1)*ROWS(Timetable)+$A10,Table5[auto_index],0),1)=1),INDEX(gen_topics,INDEX(Table5[],MATCH((G$1-1)*ROWS(Timetable)+$A10,Table5[auto_index],0),5),INDEX(Table5[],MATCH((G$1-1)*ROWS(Timetable)+$A10,Table5[auto_index],0),4)),"")</f>
        <v>Edge Detection</v>
      </c>
      <c r="H10" s="21" t="str">
        <f ca="1">IF(AND(ISNUMBER(INDEX(Slots,$A10,H$1)),INDEX(Table5[valid],MATCH((H$1-1)*ROWS(Timetable)+$A10,Table5[auto_index],0),1)=1),INDEX(gen_topics,INDEX(Table5[],MATCH((H$1-1)*ROWS(Timetable)+$A10,Table5[auto_index],0),5),INDEX(Table5[],MATCH((H$1-1)*ROWS(Timetable)+$A10,Table5[auto_index],0),4)),"")</f>
        <v>Lambda Calculus</v>
      </c>
      <c r="I10" s="21" t="str">
        <f ca="1">IF(AND(ISNUMBER(INDEX(Slots,$A10,I$1)),INDEX(Table5[valid],MATCH((I$1-1)*ROWS(Timetable)+$A10,Table5[auto_index],0),1)=1),INDEX(gen_topics,INDEX(Table5[],MATCH((I$1-1)*ROWS(Timetable)+$A10,Table5[auto_index],0),5),INDEX(Table5[],MATCH((I$1-1)*ROWS(Timetable)+$A10,Table5[auto_index],0),4)),"")</f>
        <v>Decidability and Computability</v>
      </c>
      <c r="J10" s="21" t="str">
        <f ca="1">IF(AND(ISNUMBER(INDEX(Slots,$A10,J$1)),INDEX(Table5[valid],MATCH((J$1-1)*ROWS(Timetable)+$A10,Table5[auto_index],0),1)=1),INDEX(gen_topics,INDEX(Table5[],MATCH((J$1-1)*ROWS(Timetable)+$A10,Table5[auto_index],0),5),INDEX(Table5[],MATCH((J$1-1)*ROWS(Timetable)+$A10,Table5[auto_index],0),4)),"")</f>
        <v>NP</v>
      </c>
      <c r="K10" s="21" t="str">
        <f ca="1">IF(AND(ISNUMBER(INDEX(Slots,$A10,K$1)),INDEX(Table5[valid],MATCH((K$1-1)*ROWS(Timetable)+$A10,Table5[auto_index],0),1)=1),INDEX(gen_topics,INDEX(Table5[],MATCH((K$1-1)*ROWS(Timetable)+$A10,Table5[auto_index],0),5),INDEX(Table5[],MATCH((K$1-1)*ROWS(Timetable)+$A10,Table5[auto_index],0),4)),"")</f>
        <v>Java &amp; SQL - using a DB through JDBC</v>
      </c>
      <c r="L10" s="21" t="str">
        <f ca="1">IF(AND(ISNUMBER(INDEX(Slots,$A10,L$1)),INDEX(Table5[valid],MATCH((L$1-1)*ROWS(Timetable)+$A10,Table5[auto_index],0),1)=1),INDEX(gen_topics,INDEX(Table5[],MATCH((L$1-1)*ROWS(Timetable)+$A10,Table5[auto_index],0),5),INDEX(Table5[],MATCH((L$1-1)*ROWS(Timetable)+$A10,Table5[auto_index],0),4)),"")</f>
        <v>Java &amp; SQL - using a DB through JDBC</v>
      </c>
      <c r="M10" s="21" t="str">
        <f ca="1">IF(AND(ISNUMBER(INDEX(Slots,$A10,M$1)),INDEX(Table5[valid],MATCH((M$1-1)*ROWS(Timetable)+$A10,Table5[auto_index],0),1)=1),INDEX(gen_topics,INDEX(Table5[],MATCH((M$1-1)*ROWS(Timetable)+$A10,Table5[auto_index],0),5),INDEX(Table5[],MATCH((M$1-1)*ROWS(Timetable)+$A10,Table5[auto_index],0),4)),"")</f>
        <v>Backgroud, alternatives and justification of DBMS</v>
      </c>
      <c r="N10" s="21" t="str">
        <f ca="1">IF(AND(ISNUMBER(INDEX(Slots,$A10,N$1)),INDEX(Table5[valid],MATCH((N$1-1)*ROWS(Timetable)+$A10,Table5[auto_index],0),1)=1),INDEX(gen_topics,INDEX(Table5[],MATCH((N$1-1)*ROWS(Timetable)+$A10,Table5[auto_index],0),5),INDEX(Table5[],MATCH((N$1-1)*ROWS(Timetable)+$A10,Table5[auto_index],0),4)),"")</f>
        <v>Improving Performance - Cache</v>
      </c>
      <c r="O10" s="21" t="str">
        <f ca="1">IF(AND(ISNUMBER(INDEX(Slots,$A10,O$1)),INDEX(Table5[valid],MATCH((O$1-1)*ROWS(Timetable)+$A10,Table5[auto_index],0),1)=1),INDEX(gen_topics,INDEX(Table5[],MATCH((O$1-1)*ROWS(Timetable)+$A10,Table5[auto_index],0),5),INDEX(Table5[],MATCH((O$1-1)*ROWS(Timetable)+$A10,Table5[auto_index],0),4)),"")</f>
        <v>MIPS Microarchitecture</v>
      </c>
      <c r="P10" s="21" t="str">
        <f ca="1">IF(AND(ISNUMBER(INDEX(Slots,$A10,P$1)),INDEX(Table5[valid],MATCH((P$1-1)*ROWS(Timetable)+$A10,Table5[auto_index],0),1)=1),INDEX(gen_topics,INDEX(Table5[],MATCH((P$1-1)*ROWS(Timetable)+$A10,Table5[auto_index],0),5),INDEX(Table5[],MATCH((P$1-1)*ROWS(Timetable)+$A10,Table5[auto_index],0),4)),"")</f>
        <v>Floating Point</v>
      </c>
      <c r="Q10" s="21" t="str">
        <f ca="1">IF(AND(ISNUMBER(INDEX(Slots,$A10,Q$1)),INDEX(Table5[valid],MATCH((Q$1-1)*ROWS(Timetable)+$A10,Table5[auto_index],0),1)=1),INDEX(gen_topics,INDEX(Table5[],MATCH((Q$1-1)*ROWS(Timetable)+$A10,Table5[auto_index],0),5),INDEX(Table5[],MATCH((Q$1-1)*ROWS(Timetable)+$A10,Table5[auto_index],0),4)),"")</f>
        <v>Constructors</v>
      </c>
      <c r="R10" s="21" t="str">
        <f ca="1">IF(AND(ISNUMBER(INDEX(Slots,$A10,R$1)),INDEX(Table5[valid],MATCH((R$1-1)*ROWS(Timetable)+$A10,Table5[auto_index],0),1)=1),INDEX(gen_topics,INDEX(Table5[],MATCH((R$1-1)*ROWS(Timetable)+$A10,Table5[auto_index],0),5),INDEX(Table5[],MATCH((R$1-1)*ROWS(Timetable)+$A10,Table5[auto_index],0),4)),"")</f>
        <v>Introduction to C programming</v>
      </c>
      <c r="S10" s="21" t="str">
        <f ca="1">IF(AND(ISNUMBER(INDEX(Slots,$A10,S$1)),INDEX(Table5[valid],MATCH((S$1-1)*ROWS(Timetable)+$A10,Table5[auto_index],0),1)=1),INDEX(gen_topics,INDEX(Table5[],MATCH((S$1-1)*ROWS(Timetable)+$A10,Table5[auto_index],0),5),INDEX(Table5[],MATCH((S$1-1)*ROWS(Timetable)+$A10,Table5[auto_index],0),4)),"")</f>
        <v>Polymorphism</v>
      </c>
      <c r="T10" s="21" t="str">
        <f ca="1">IF(AND(ISNUMBER(INDEX(Slots,$A10,T$1)),INDEX(Table5[valid],MATCH((T$1-1)*ROWS(Timetable)+$A10,Table5[auto_index],0),1)=1),INDEX(gen_topics,INDEX(Table5[],MATCH((T$1-1)*ROWS(Timetable)+$A10,Table5[auto_index],0),5),INDEX(Table5[],MATCH((T$1-1)*ROWS(Timetable)+$A10,Table5[auto_index],0),4)),"")</f>
        <v>Inductive Definitions of Sets</v>
      </c>
      <c r="U10" s="21" t="str">
        <f ca="1">IF(AND(ISNUMBER(INDEX(Slots,$A10,U$1)),INDEX(Table5[valid],MATCH((U$1-1)*ROWS(Timetable)+$A10,Table5[auto_index],0),1)=1),INDEX(gen_topics,INDEX(Table5[],MATCH((U$1-1)*ROWS(Timetable)+$A10,Table5[auto_index],0),5),INDEX(Table5[],MATCH((U$1-1)*ROWS(Timetable)+$A10,Table5[auto_index],0),4)),"")</f>
        <v>Inductive Definitions of Sets</v>
      </c>
      <c r="V10" s="21" t="str">
        <f ca="1">IF(AND(ISNUMBER(INDEX(Slots,$A10,V$1)),INDEX(Table5[valid],MATCH((V$1-1)*ROWS(Timetable)+$A10,Table5[auto_index],0),1)=1),INDEX(gen_topics,INDEX(Table5[],MATCH((V$1-1)*ROWS(Timetable)+$A10,Table5[auto_index],0),5),INDEX(Table5[],MATCH((V$1-1)*ROWS(Timetable)+$A10,Table5[auto_index],0),4)),"")</f>
        <v>Analytic geometry in the plane</v>
      </c>
      <c r="W10" s="21" t="str">
        <f ca="1">IF(AND(ISNUMBER(INDEX(Slots,$A10,W$1)),INDEX(Table5[valid],MATCH((W$1-1)*ROWS(Timetable)+$A10,Table5[auto_index],0),1)=1),INDEX(gen_topics,INDEX(Table5[],MATCH((W$1-1)*ROWS(Timetable)+$A10,Table5[auto_index],0),5),INDEX(Table5[],MATCH((W$1-1)*ROWS(Timetable)+$A10,Table5[auto_index],0),4)),"")</f>
        <v>An Overview of Web Security</v>
      </c>
      <c r="X10" s="21" t="str">
        <f ca="1">IF(AND(ISNUMBER(INDEX(Slots,$A10,X$1)),INDEX(Table5[valid],MATCH((X$1-1)*ROWS(Timetable)+$A10,Table5[auto_index],0),1)=1),INDEX(gen_topics,INDEX(Table5[],MATCH((X$1-1)*ROWS(Timetable)+$A10,Table5[auto_index],0),5),INDEX(Table5[],MATCH((X$1-1)*ROWS(Timetable)+$A10,Table5[auto_index],0),4)),"")</f>
        <v>The Internet and Sockets</v>
      </c>
      <c r="Y10" s="21" t="str">
        <f ca="1">IF(AND(ISNUMBER(INDEX(Slots,$A10,Y$1)),INDEX(Table5[valid],MATCH((Y$1-1)*ROWS(Timetable)+$A10,Table5[auto_index],0),1)=1),INDEX(gen_topics,INDEX(Table5[],MATCH((Y$1-1)*ROWS(Timetable)+$A10,Table5[auto_index],0),5),INDEX(Table5[],MATCH((Y$1-1)*ROWS(Timetable)+$A10,Table5[auto_index],0),4)),"")</f>
        <v>Web Security</v>
      </c>
      <c r="Z10" s="21" t="str">
        <f ca="1">IF(AND(ISNUMBER(INDEX(Slots,$A10,Z$1)),INDEX(Table5[valid],MATCH((Z$1-1)*ROWS(Timetable)+$A10,Table5[auto_index],0),1)=1),INDEX(gen_topics,INDEX(Table5[],MATCH((Z$1-1)*ROWS(Timetable)+$A10,Table5[auto_index],0),5),INDEX(Table5[],MATCH((Z$1-1)*ROWS(Timetable)+$A10,Table5[auto_index],0),4)),"")</f>
        <v>GDPR &amp; Freedom of Information</v>
      </c>
      <c r="AA10" s="21" t="str">
        <f ca="1">IF(AND(ISNUMBER(INDEX(Slots,$A10,AA$1)),INDEX(Table5[valid],MATCH((AA$1-1)*ROWS(Timetable)+$A10,Table5[auto_index],0),1)=1),INDEX(gen_topics,INDEX(Table5[],MATCH((AA$1-1)*ROWS(Timetable)+$A10,Table5[auto_index],0),5),INDEX(Table5[],MATCH((AA$1-1)*ROWS(Timetable)+$A10,Table5[auto_index],0),4)),"")</f>
        <v>GDPR &amp; Freedom of Information</v>
      </c>
      <c r="AB10" s="21" t="str">
        <f ca="1">IF(AND(ISNUMBER(INDEX(Slots,$A10,AB$1)),INDEX(Table5[valid],MATCH((AB$1-1)*ROWS(Timetable)+$A10,Table5[auto_index],0),1)=1),INDEX(gen_topics,INDEX(Table5[],MATCH((AB$1-1)*ROWS(Timetable)+$A10,Table5[auto_index],0),5),INDEX(Table5[],MATCH((AB$1-1)*ROWS(Timetable)+$A10,Table5[auto_index],0),4)),"")</f>
        <v>Intellectual Property</v>
      </c>
      <c r="AC10" s="21" t="str">
        <f ca="1">IF(AND(ISNUMBER(INDEX(Slots,$A10,AC$1)),INDEX(Table5[valid],MATCH((AC$1-1)*ROWS(Timetable)+$A10,Table5[auto_index],0),1)=1),INDEX(gen_topics,INDEX(Table5[],MATCH((AC$1-1)*ROWS(Timetable)+$A10,Table5[auto_index],0),5),INDEX(Table5[],MATCH((AC$1-1)*ROWS(Timetable)+$A10,Table5[auto_index],0),4)),"")</f>
        <v>Modules and Functors</v>
      </c>
      <c r="AD10" s="21" t="str">
        <f ca="1">IF(AND(ISNUMBER(INDEX(Slots,$A10,AD$1)),INDEX(Table5[valid],MATCH((AD$1-1)*ROWS(Timetable)+$A10,Table5[auto_index],0),1)=1),INDEX(gen_topics,INDEX(Table5[],MATCH((AD$1-1)*ROWS(Timetable)+$A10,Table5[auto_index],0),5),INDEX(Table5[],MATCH((AD$1-1)*ROWS(Timetable)+$A10,Table5[auto_index],0),4)),"")</f>
        <v>Monads</v>
      </c>
      <c r="AE10" s="21" t="str">
        <f ca="1">IF(AND(ISNUMBER(INDEX(Slots,$A10,AE$1)),INDEX(Table5[valid],MATCH((AE$1-1)*ROWS(Timetable)+$A10,Table5[auto_index],0),1)=1),INDEX(gen_topics,INDEX(Table5[],MATCH((AE$1-1)*ROWS(Timetable)+$A10,Table5[auto_index],0),5),INDEX(Table5[],MATCH((AE$1-1)*ROWS(Timetable)+$A10,Table5[auto_index],0),4)),"")</f>
        <v>Monads</v>
      </c>
      <c r="AF10" s="21" t="e">
        <f>IF(AND(ISNUMBER(INDEX(Slots,$A10,AF$1)),INDEX(Table5[valid],MATCH((AF$1-1)*ROWS(Timetable)+$A10,Table5[auto_index],0),1)=1),INDEX(gen_topics,INDEX(Table5[],MATCH((AF$1-1)*ROWS(Timetable)+$A10,Table5[auto_index],0),5),INDEX(Table5[],MATCH((AF$1-1)*ROWS(Timetable)+$A10,Table5[auto_index],0),4)),"")</f>
        <v>#N/A</v>
      </c>
      <c r="AG10" s="21" t="e">
        <f>IF(AND(ISNUMBER(INDEX(Slots,$A10,AG$1)),INDEX(Table5[valid],MATCH((AG$1-1)*ROWS(Timetable)+$A10,Table5[auto_index],0),1)=1),INDEX(gen_topics,INDEX(Table5[],MATCH((AG$1-1)*ROWS(Timetable)+$A10,Table5[auto_index],0),5),INDEX(Table5[],MATCH((AG$1-1)*ROWS(Timetable)+$A10,Table5[auto_index],0),4)),"")</f>
        <v>#N/A</v>
      </c>
      <c r="AH10" s="21" t="e">
        <f>IF(AND(ISNUMBER(INDEX(Slots,$A10,AH$1)),INDEX(Table5[valid],MATCH((AH$1-1)*ROWS(Timetable)+$A10,Table5[auto_index],0),1)=1),INDEX(gen_topics,INDEX(Table5[],MATCH((AH$1-1)*ROWS(Timetable)+$A10,Table5[auto_index],0),5),INDEX(Table5[],MATCH((AH$1-1)*ROWS(Timetable)+$A10,Table5[auto_index],0),4)),"")</f>
        <v>#N/A</v>
      </c>
      <c r="AI10" s="21" t="e">
        <f>IF(AND(ISNUMBER(INDEX(Slots,$A10,AI$1)),INDEX(Table5[valid],MATCH((AI$1-1)*ROWS(Timetable)+$A10,Table5[auto_index],0),1)=1),INDEX(gen_topics,INDEX(Table5[],MATCH((AI$1-1)*ROWS(Timetable)+$A10,Table5[auto_index],0),5),INDEX(Table5[],MATCH((AI$1-1)*ROWS(Timetable)+$A10,Table5[auto_index],0),4)),"")</f>
        <v>#N/A</v>
      </c>
      <c r="AJ10" s="21" t="e">
        <f>IF(AND(ISNUMBER(INDEX(Slots,$A10,AJ$1)),INDEX(Table5[valid],MATCH((AJ$1-1)*ROWS(Timetable)+$A10,Table5[auto_index],0),1)=1),INDEX(gen_topics,INDEX(Table5[],MATCH((AJ$1-1)*ROWS(Timetable)+$A10,Table5[auto_index],0),5),INDEX(Table5[],MATCH((AJ$1-1)*ROWS(Timetable)+$A10,Table5[auto_index],0),4)),"")</f>
        <v>#N/A</v>
      </c>
      <c r="AK10" s="21" t="e">
        <f>IF(AND(ISNUMBER(INDEX(Slots,$A10,AK$1)),INDEX(Table5[valid],MATCH((AK$1-1)*ROWS(Timetable)+$A10,Table5[auto_index],0),1)=1),INDEX(gen_topics,INDEX(Table5[],MATCH((AK$1-1)*ROWS(Timetable)+$A10,Table5[auto_index],0),5),INDEX(Table5[],MATCH((AK$1-1)*ROWS(Timetable)+$A10,Table5[auto_index],0),4)),"")</f>
        <v>#N/A</v>
      </c>
      <c r="AL10" s="21" t="e">
        <f>IF(AND(ISNUMBER(INDEX(Slots,$A10,AL$1)),INDEX(Table5[valid],MATCH((AL$1-1)*ROWS(Timetable)+$A10,Table5[auto_index],0),1)=1),INDEX(gen_topics,INDEX(Table5[],MATCH((AL$1-1)*ROWS(Timetable)+$A10,Table5[auto_index],0),5),INDEX(Table5[],MATCH((AL$1-1)*ROWS(Timetable)+$A10,Table5[auto_index],0),4)),"")</f>
        <v>#N/A</v>
      </c>
      <c r="AM10" s="21" t="e">
        <f>IF(AND(ISNUMBER(INDEX(Slots,$A10,AM$1)),INDEX(Table5[valid],MATCH((AM$1-1)*ROWS(Timetable)+$A10,Table5[auto_index],0),1)=1),INDEX(gen_topics,INDEX(Table5[],MATCH((AM$1-1)*ROWS(Timetable)+$A10,Table5[auto_index],0),5),INDEX(Table5[],MATCH((AM$1-1)*ROWS(Timetable)+$A10,Table5[auto_index],0),4)),"")</f>
        <v>#N/A</v>
      </c>
      <c r="AN10" s="21" t="e">
        <f>IF(AND(ISNUMBER(INDEX(Slots,$A10,AN$1)),INDEX(Table5[valid],MATCH((AN$1-1)*ROWS(Timetable)+$A10,Table5[auto_index],0),1)=1),INDEX(gen_topics,INDEX(Table5[],MATCH((AN$1-1)*ROWS(Timetable)+$A10,Table5[auto_index],0),5),INDEX(Table5[],MATCH((AN$1-1)*ROWS(Timetable)+$A10,Table5[auto_index],0),4)),"")</f>
        <v>#N/A</v>
      </c>
      <c r="AO10" s="21" t="e">
        <f>IF(AND(ISNUMBER(INDEX(Slots,$A10,AO$1)),INDEX(Table5[valid],MATCH((AO$1-1)*ROWS(Timetable)+$A10,Table5[auto_index],0),1)=1),INDEX(gen_topics,INDEX(Table5[],MATCH((AO$1-1)*ROWS(Timetable)+$A10,Table5[auto_index],0),5),INDEX(Table5[],MATCH((AO$1-1)*ROWS(Timetable)+$A10,Table5[auto_index],0),4)),"")</f>
        <v>#N/A</v>
      </c>
      <c r="AP10" s="21" t="e">
        <f>IF(AND(ISNUMBER(INDEX(Slots,$A10,AP$1)),INDEX(Table5[valid],MATCH((AP$1-1)*ROWS(Timetable)+$A10,Table5[auto_index],0),1)=1),INDEX(gen_topics,INDEX(Table5[],MATCH((AP$1-1)*ROWS(Timetable)+$A10,Table5[auto_index],0),5),INDEX(Table5[],MATCH((AP$1-1)*ROWS(Timetable)+$A10,Table5[auto_index],0),4)),"")</f>
        <v>#N/A</v>
      </c>
      <c r="AQ10" s="21" t="e">
        <f>IF(AND(ISNUMBER(INDEX(Slots,$A10,AQ$1)),INDEX(Table5[valid],MATCH((AQ$1-1)*ROWS(Timetable)+$A10,Table5[auto_index],0),1)=1),INDEX(gen_topics,INDEX(Table5[],MATCH((AQ$1-1)*ROWS(Timetable)+$A10,Table5[auto_index],0),5),INDEX(Table5[],MATCH((AQ$1-1)*ROWS(Timetable)+$A10,Table5[auto_index],0),4)),"")</f>
        <v>#N/A</v>
      </c>
      <c r="AR10" s="21" t="e">
        <f>IF(AND(ISNUMBER(INDEX(Slots,$A10,AR$1)),INDEX(Table5[valid],MATCH((AR$1-1)*ROWS(Timetable)+$A10,Table5[auto_index],0),1)=1),INDEX(gen_topics,INDEX(Table5[],MATCH((AR$1-1)*ROWS(Timetable)+$A10,Table5[auto_index],0),5),INDEX(Table5[],MATCH((AR$1-1)*ROWS(Timetable)+$A10,Table5[auto_index],0),4)),"")</f>
        <v>#N/A</v>
      </c>
      <c r="AS10" s="21" t="e">
        <f>IF(AND(ISNUMBER(INDEX(Slots,$A10,AS$1)),INDEX(Table5[valid],MATCH((AS$1-1)*ROWS(Timetable)+$A10,Table5[auto_index],0),1)=1),INDEX(gen_topics,INDEX(Table5[],MATCH((AS$1-1)*ROWS(Timetable)+$A10,Table5[auto_index],0),5),INDEX(Table5[],MATCH((AS$1-1)*ROWS(Timetable)+$A10,Table5[auto_index],0),4)),"")</f>
        <v>#N/A</v>
      </c>
      <c r="AT10" s="21" t="e">
        <f>IF(AND(ISNUMBER(INDEX(Slots,$A10,AT$1)),INDEX(Table5[valid],MATCH((AT$1-1)*ROWS(Timetable)+$A10,Table5[auto_index],0),1)=1),INDEX(gen_topics,INDEX(Table5[],MATCH((AT$1-1)*ROWS(Timetable)+$A10,Table5[auto_index],0),5),INDEX(Table5[],MATCH((AT$1-1)*ROWS(Timetable)+$A10,Table5[auto_index],0),4)),"")</f>
        <v>#N/A</v>
      </c>
      <c r="AU10" s="21" t="e">
        <f>IF(AND(ISNUMBER(INDEX(Slots,$A10,AU$1)),INDEX(Table5[valid],MATCH((AU$1-1)*ROWS(Timetable)+$A10,Table5[auto_index],0),1)=1),INDEX(gen_topics,INDEX(Table5[],MATCH((AU$1-1)*ROWS(Timetable)+$A10,Table5[auto_index],0),5),INDEX(Table5[],MATCH((AU$1-1)*ROWS(Timetable)+$A10,Table5[auto_index],0),4)),"")</f>
        <v>#N/A</v>
      </c>
      <c r="AV10" s="21" t="e">
        <f>IF(AND(ISNUMBER(INDEX(Slots,$A10,AV$1)),INDEX(Table5[valid],MATCH((AV$1-1)*ROWS(Timetable)+$A10,Table5[auto_index],0),1)=1),INDEX(gen_topics,INDEX(Table5[],MATCH((AV$1-1)*ROWS(Timetable)+$A10,Table5[auto_index],0),5),INDEX(Table5[],MATCH((AV$1-1)*ROWS(Timetable)+$A10,Table5[auto_index],0),4)),"")</f>
        <v>#N/A</v>
      </c>
      <c r="AW10" s="21" t="e">
        <f>IF(AND(ISNUMBER(INDEX(Slots,$A10,AW$1)),INDEX(Table5[valid],MATCH((AW$1-1)*ROWS(Timetable)+$A10,Table5[auto_index],0),1)=1),INDEX(gen_topics,INDEX(Table5[],MATCH((AW$1-1)*ROWS(Timetable)+$A10,Table5[auto_index],0),5),INDEX(Table5[],MATCH((AW$1-1)*ROWS(Timetable)+$A10,Table5[auto_index],0),4)),"")</f>
        <v>#N/A</v>
      </c>
      <c r="AX10" s="21" t="e">
        <f>IF(AND(ISNUMBER(INDEX(Slots,$A10,AX$1)),INDEX(Table5[valid],MATCH((AX$1-1)*ROWS(Timetable)+$A10,Table5[auto_index],0),1)=1),INDEX(gen_topics,INDEX(Table5[],MATCH((AX$1-1)*ROWS(Timetable)+$A10,Table5[auto_index],0),5),INDEX(Table5[],MATCH((AX$1-1)*ROWS(Timetable)+$A10,Table5[auto_index],0),4)),"")</f>
        <v>#N/A</v>
      </c>
      <c r="AY10" s="21" t="e">
        <f>IF(AND(ISNUMBER(INDEX(Slots,$A10,AY$1)),INDEX(Table5[valid],MATCH((AY$1-1)*ROWS(Timetable)+$A10,Table5[auto_index],0),1)=1),INDEX(gen_topics,INDEX(Table5[],MATCH((AY$1-1)*ROWS(Timetable)+$A10,Table5[auto_index],0),5),INDEX(Table5[],MATCH((AY$1-1)*ROWS(Timetable)+$A10,Table5[auto_index],0),4)),"")</f>
        <v>#N/A</v>
      </c>
      <c r="AZ10" s="21" t="e">
        <f>IF(AND(ISNUMBER(INDEX(Slots,$A10,AZ$1)),INDEX(Table5[valid],MATCH((AZ$1-1)*ROWS(Timetable)+$A10,Table5[auto_index],0),1)=1),INDEX(gen_topics,INDEX(Table5[],MATCH((AZ$1-1)*ROWS(Timetable)+$A10,Table5[auto_index],0),5),INDEX(Table5[],MATCH((AZ$1-1)*ROWS(Timetable)+$A10,Table5[auto_index],0),4)),"")</f>
        <v>#N/A</v>
      </c>
      <c r="BA10" s="21" t="e">
        <f>IF(AND(ISNUMBER(INDEX(Slots,$A10,BA$1)),INDEX(Table5[valid],MATCH((BA$1-1)*ROWS(Timetable)+$A10,Table5[auto_index],0),1)=1),INDEX(gen_topics,INDEX(Table5[],MATCH((BA$1-1)*ROWS(Timetable)+$A10,Table5[auto_index],0),5),INDEX(Table5[],MATCH((BA$1-1)*ROWS(Timetable)+$A10,Table5[auto_index],0),4)),"")</f>
        <v>#N/A</v>
      </c>
      <c r="BB10" s="21" t="e">
        <f>IF(AND(ISNUMBER(INDEX(Slots,$A10,BB$1)),INDEX(Table5[valid],MATCH((BB$1-1)*ROWS(Timetable)+$A10,Table5[auto_index],0),1)=1),INDEX(gen_topics,INDEX(Table5[],MATCH((BB$1-1)*ROWS(Timetable)+$A10,Table5[auto_index],0),5),INDEX(Table5[],MATCH((BB$1-1)*ROWS(Timetable)+$A10,Table5[auto_index],0),4)),"")</f>
        <v>#N/A</v>
      </c>
      <c r="BC10" s="21" t="e">
        <f>IF(AND(ISNUMBER(INDEX(Slots,$A10,BC$1)),INDEX(Table5[valid],MATCH((BC$1-1)*ROWS(Timetable)+$A10,Table5[auto_index],0),1)=1),INDEX(gen_topics,INDEX(Table5[],MATCH((BC$1-1)*ROWS(Timetable)+$A10,Table5[auto_index],0),5),INDEX(Table5[],MATCH((BC$1-1)*ROWS(Timetable)+$A10,Table5[auto_index],0),4)),"")</f>
        <v>#N/A</v>
      </c>
      <c r="BD10" s="21" t="e">
        <f>IF(AND(ISNUMBER(INDEX(Slots,$A10,BD$1)),INDEX(Table5[valid],MATCH((BD$1-1)*ROWS(Timetable)+$A10,Table5[auto_index],0),1)=1),INDEX(gen_topics,INDEX(Table5[],MATCH((BD$1-1)*ROWS(Timetable)+$A10,Table5[auto_index],0),5),INDEX(Table5[],MATCH((BD$1-1)*ROWS(Timetable)+$A10,Table5[auto_index],0),4)),"")</f>
        <v>#N/A</v>
      </c>
      <c r="BE10" s="21" t="e">
        <f>IF(AND(ISNUMBER(INDEX(Slots,$A10,BE$1)),INDEX(Table5[valid],MATCH((BE$1-1)*ROWS(Timetable)+$A10,Table5[auto_index],0),1)=1),INDEX(gen_topics,INDEX(Table5[],MATCH((BE$1-1)*ROWS(Timetable)+$A10,Table5[auto_index],0),5),INDEX(Table5[],MATCH((BE$1-1)*ROWS(Timetable)+$A10,Table5[auto_index],0),4)),"")</f>
        <v>#N/A</v>
      </c>
      <c r="BF10" s="21" t="e">
        <f>IF(AND(ISNUMBER(INDEX(Slots,$A10,BF$1)),INDEX(Table5[valid],MATCH((BF$1-1)*ROWS(Timetable)+$A10,Table5[auto_index],0),1)=1),INDEX(gen_topics,INDEX(Table5[],MATCH((BF$1-1)*ROWS(Timetable)+$A10,Table5[auto_index],0),5),INDEX(Table5[],MATCH((BF$1-1)*ROWS(Timetable)+$A10,Table5[auto_index],0),4)),"")</f>
        <v>#N/A</v>
      </c>
      <c r="BG10" s="21" t="e">
        <f>IF(AND(ISNUMBER(INDEX(Slots,$A10,BG$1)),INDEX(Table5[valid],MATCH((BG$1-1)*ROWS(Timetable)+$A10,Table5[auto_index],0),1)=1),INDEX(gen_topics,INDEX(Table5[],MATCH((BG$1-1)*ROWS(Timetable)+$A10,Table5[auto_index],0),5),INDEX(Table5[],MATCH((BG$1-1)*ROWS(Timetable)+$A10,Table5[auto_index],0),4)),"")</f>
        <v>#N/A</v>
      </c>
      <c r="BH10" s="21" t="e">
        <f>IF(AND(ISNUMBER(INDEX(Slots,$A10,BH$1)),INDEX(Table5[valid],MATCH((BH$1-1)*ROWS(Timetable)+$A10,Table5[auto_index],0),1)=1),INDEX(gen_topics,INDEX(Table5[],MATCH((BH$1-1)*ROWS(Timetable)+$A10,Table5[auto_index],0),5),INDEX(Table5[],MATCH((BH$1-1)*ROWS(Timetable)+$A10,Table5[auto_index],0),4)),"")</f>
        <v>#N/A</v>
      </c>
      <c r="BI10" s="21" t="e">
        <f>IF(AND(ISNUMBER(INDEX(Slots,$A10,BI$1)),INDEX(Table5[valid],MATCH((BI$1-1)*ROWS(Timetable)+$A10,Table5[auto_index],0),1)=1),INDEX(gen_topics,INDEX(Table5[],MATCH((BI$1-1)*ROWS(Timetable)+$A10,Table5[auto_index],0),5),INDEX(Table5[],MATCH((BI$1-1)*ROWS(Timetable)+$A10,Table5[auto_index],0),4)),"")</f>
        <v>#N/A</v>
      </c>
      <c r="BJ10" s="21" t="e">
        <f>IF(AND(ISNUMBER(INDEX(Slots,$A10,BJ$1)),INDEX(Table5[valid],MATCH((BJ$1-1)*ROWS(Timetable)+$A10,Table5[auto_index],0),1)=1),INDEX(gen_topics,INDEX(Table5[],MATCH((BJ$1-1)*ROWS(Timetable)+$A10,Table5[auto_index],0),5),INDEX(Table5[],MATCH((BJ$1-1)*ROWS(Timetable)+$A10,Table5[auto_index],0),4)),"")</f>
        <v>#N/A</v>
      </c>
      <c r="BK10" s="21" t="e">
        <f>IF(AND(ISNUMBER(INDEX(Slots,$A10,BK$1)),INDEX(Table5[valid],MATCH((BK$1-1)*ROWS(Timetable)+$A10,Table5[auto_index],0),1)=1),INDEX(gen_topics,INDEX(Table5[],MATCH((BK$1-1)*ROWS(Timetable)+$A10,Table5[auto_index],0),5),INDEX(Table5[],MATCH((BK$1-1)*ROWS(Timetable)+$A10,Table5[auto_index],0),4)),"")</f>
        <v>#N/A</v>
      </c>
      <c r="BL10" s="21" t="e">
        <f>IF(AND(ISNUMBER(INDEX(Slots,$A10,BL$1)),INDEX(Table5[valid],MATCH((BL$1-1)*ROWS(Timetable)+$A10,Table5[auto_index],0),1)=1),INDEX(gen_topics,INDEX(Table5[],MATCH((BL$1-1)*ROWS(Timetable)+$A10,Table5[auto_index],0),5),INDEX(Table5[],MATCH((BL$1-1)*ROWS(Timetable)+$A10,Table5[auto_index],0),4)),"")</f>
        <v>#N/A</v>
      </c>
      <c r="BM10" s="22" t="e">
        <f>IF(AND(ISNUMBER(INDEX(Slots,$A10,BM$1)),INDEX(Table5[valid],MATCH((BM$1-1)*ROWS(Timetable)+$A10,Table5[auto_index],0),1)=1),INDEX(gen_topics,INDEX(Table5[],MATCH((BM$1-1)*ROWS(Timetable)+$A10,Table5[auto_index],0),5),INDEX(Table5[],MATCH((BM$1-1)*ROWS(Timetable)+$A10,Table5[auto_index],0),4)),"")</f>
        <v>#N/A</v>
      </c>
    </row>
    <row r="12" spans="1:65" ht="16" x14ac:dyDescent="0.2">
      <c r="B12" s="13"/>
    </row>
    <row r="13" spans="1:65" x14ac:dyDescent="0.2">
      <c r="B13">
        <f ca="1">IF(INDEX(Topics,MATCH(C10,Table1[Topics],0),2)="Security",1,0)</f>
        <v>0</v>
      </c>
    </row>
  </sheetData>
  <conditionalFormatting sqref="B3:BM10">
    <cfRule type="expression" dxfId="1" priority="2">
      <formula>"if(INDEX(Topics,MATCH(B12,Table1[Topics],0),2)=""""NLP"""")"</formula>
    </cfRule>
  </conditionalFormatting>
  <conditionalFormatting sqref="B10">
    <cfRule type="expression" dxfId="0" priority="1">
      <formula>"INDEX(Topics,MATCH(B12,Table1[Topics],0),2)=""Security"""</formula>
    </cfRule>
  </conditionalFormatting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Timeslots</vt:lpstr>
      <vt:lpstr>Modules</vt:lpstr>
      <vt:lpstr>Timetable</vt:lpstr>
      <vt:lpstr>Data</vt:lpstr>
      <vt:lpstr>gen_topics</vt:lpstr>
      <vt:lpstr>Modules</vt:lpstr>
      <vt:lpstr>Timetable!Print_Area</vt:lpstr>
      <vt:lpstr>Slots</vt:lpstr>
      <vt:lpstr>Timetable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Charlie de Freitas</dc:creator>
  <cp:keywords/>
  <dc:description/>
  <cp:lastModifiedBy>Charles de Freitas (MSci Comp Sci w Ind Year FT)</cp:lastModifiedBy>
  <cp:lastPrinted>2019-04-06T12:37:58Z</cp:lastPrinted>
  <dcterms:created xsi:type="dcterms:W3CDTF">2019-04-05T08:48:14Z</dcterms:created>
  <dcterms:modified xsi:type="dcterms:W3CDTF">2019-04-06T12:38:20Z</dcterms:modified>
  <cp:category/>
</cp:coreProperties>
</file>