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2375" windowHeight="4110"/>
  </bookViews>
  <sheets>
    <sheet name="Result02 Statistic" sheetId="1" r:id="rId1"/>
  </sheets>
  <calcPr calcId="0"/>
</workbook>
</file>

<file path=xl/calcChain.xml><?xml version="1.0" encoding="utf-8"?>
<calcChain xmlns="http://schemas.openxmlformats.org/spreadsheetml/2006/main">
  <c r="S84" i="1"/>
  <c r="S80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82"/>
  <c r="R84"/>
  <c r="U84"/>
  <c r="Q84"/>
  <c r="U82"/>
  <c r="U80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M78"/>
  <c r="J78"/>
  <c r="M77"/>
  <c r="J77"/>
  <c r="K77" s="1"/>
  <c r="M76"/>
  <c r="J76"/>
  <c r="K76" s="1"/>
  <c r="M75"/>
  <c r="J75"/>
  <c r="M74"/>
  <c r="J74"/>
  <c r="M73"/>
  <c r="J73"/>
  <c r="K73" s="1"/>
  <c r="M72"/>
  <c r="J72"/>
  <c r="K72" s="1"/>
  <c r="M71"/>
  <c r="J71"/>
  <c r="M70"/>
  <c r="J70"/>
  <c r="M69"/>
  <c r="J69"/>
  <c r="K69" s="1"/>
  <c r="M68"/>
  <c r="J68"/>
  <c r="K68" s="1"/>
  <c r="M67"/>
  <c r="J67"/>
  <c r="M66"/>
  <c r="J66"/>
  <c r="M65"/>
  <c r="J65"/>
  <c r="K65" s="1"/>
  <c r="M64"/>
  <c r="J64"/>
  <c r="K64" s="1"/>
  <c r="M63"/>
  <c r="J63"/>
  <c r="M62"/>
  <c r="J62"/>
  <c r="M61"/>
  <c r="J61"/>
  <c r="K61" s="1"/>
  <c r="M60"/>
  <c r="J60"/>
  <c r="K60" s="1"/>
  <c r="M59"/>
  <c r="J59"/>
  <c r="M58"/>
  <c r="J58"/>
  <c r="M57"/>
  <c r="J57"/>
  <c r="K57" s="1"/>
  <c r="M56"/>
  <c r="J56"/>
  <c r="K56" s="1"/>
  <c r="M55"/>
  <c r="J55"/>
  <c r="M54"/>
  <c r="J54"/>
  <c r="M53"/>
  <c r="J53"/>
  <c r="K53" s="1"/>
  <c r="M52"/>
  <c r="J52"/>
  <c r="K52" s="1"/>
  <c r="M51"/>
  <c r="J51"/>
  <c r="M50"/>
  <c r="J50"/>
  <c r="M49"/>
  <c r="J49"/>
  <c r="K49" s="1"/>
  <c r="M48"/>
  <c r="J48"/>
  <c r="K48" s="1"/>
  <c r="M47"/>
  <c r="J47"/>
  <c r="M46"/>
  <c r="J46"/>
  <c r="M45"/>
  <c r="J45"/>
  <c r="K45" s="1"/>
  <c r="M44"/>
  <c r="J44"/>
  <c r="K44" s="1"/>
  <c r="M43"/>
  <c r="J43"/>
  <c r="M42"/>
  <c r="J42"/>
  <c r="M41"/>
  <c r="J41"/>
  <c r="K41" s="1"/>
  <c r="M40"/>
  <c r="J40"/>
  <c r="K40" s="1"/>
  <c r="M39"/>
  <c r="J39"/>
  <c r="M38"/>
  <c r="J38"/>
  <c r="M37"/>
  <c r="J37"/>
  <c r="K37" s="1"/>
  <c r="M36"/>
  <c r="J36"/>
  <c r="K36" s="1"/>
  <c r="M35"/>
  <c r="J35"/>
  <c r="M34"/>
  <c r="J34"/>
  <c r="M33"/>
  <c r="J33"/>
  <c r="K33" s="1"/>
  <c r="M32"/>
  <c r="J32"/>
  <c r="K32" s="1"/>
  <c r="M31"/>
  <c r="J31"/>
  <c r="M30"/>
  <c r="J30"/>
  <c r="M29"/>
  <c r="J29"/>
  <c r="K29" s="1"/>
  <c r="M28"/>
  <c r="J28"/>
  <c r="K28" s="1"/>
  <c r="M27"/>
  <c r="J27"/>
  <c r="M26"/>
  <c r="J26"/>
  <c r="M25"/>
  <c r="J25"/>
  <c r="K25" s="1"/>
  <c r="M24"/>
  <c r="J24"/>
  <c r="K24" s="1"/>
  <c r="M23"/>
  <c r="J23"/>
  <c r="M22"/>
  <c r="J22"/>
  <c r="M21"/>
  <c r="J21"/>
  <c r="K21" s="1"/>
  <c r="M20"/>
  <c r="J20"/>
  <c r="K20" s="1"/>
  <c r="M19"/>
  <c r="J19"/>
  <c r="M18"/>
  <c r="J18"/>
  <c r="M17"/>
  <c r="J17"/>
  <c r="K17" s="1"/>
  <c r="M16"/>
  <c r="J16"/>
  <c r="K16" s="1"/>
  <c r="M15"/>
  <c r="J15"/>
  <c r="M14"/>
  <c r="J14"/>
  <c r="M13"/>
  <c r="J13"/>
  <c r="K13" s="1"/>
  <c r="M12"/>
  <c r="J12"/>
  <c r="K12" s="1"/>
  <c r="M11"/>
  <c r="J11"/>
  <c r="M10"/>
  <c r="J10"/>
  <c r="M9"/>
  <c r="J9"/>
  <c r="K9" s="1"/>
  <c r="M8"/>
  <c r="J8"/>
  <c r="K8" s="1"/>
  <c r="M7"/>
  <c r="J7"/>
  <c r="M6"/>
  <c r="J6"/>
  <c r="M5"/>
  <c r="J5"/>
  <c r="K5" s="1"/>
  <c r="M4"/>
  <c r="J4"/>
  <c r="K4" s="1"/>
  <c r="M3"/>
  <c r="J3"/>
  <c r="M2"/>
  <c r="J2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80" s="1"/>
  <c r="M80" l="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K2"/>
  <c r="K3"/>
  <c r="K6"/>
  <c r="K7"/>
  <c r="K10"/>
  <c r="K11"/>
  <c r="K14"/>
  <c r="K15"/>
  <c r="K18"/>
  <c r="K19"/>
  <c r="K22"/>
  <c r="K23"/>
  <c r="K26"/>
  <c r="K27"/>
  <c r="K30"/>
  <c r="K31"/>
  <c r="K34"/>
  <c r="K35"/>
  <c r="K38"/>
  <c r="K39"/>
  <c r="K42"/>
  <c r="K43"/>
  <c r="K46"/>
  <c r="K47"/>
  <c r="K50"/>
  <c r="K51"/>
  <c r="K54"/>
  <c r="K55"/>
  <c r="K58"/>
  <c r="K59"/>
  <c r="K62"/>
  <c r="K63"/>
  <c r="K66"/>
  <c r="K67"/>
  <c r="K70"/>
  <c r="K71"/>
  <c r="K74"/>
  <c r="K75"/>
  <c r="K78"/>
  <c r="J80"/>
  <c r="M85" l="1"/>
  <c r="K80"/>
  <c r="L80"/>
  <c r="M81"/>
  <c r="J85"/>
  <c r="O18" l="1"/>
  <c r="P18" s="1"/>
  <c r="O11"/>
  <c r="P11" s="1"/>
  <c r="O75"/>
  <c r="P75" s="1"/>
  <c r="O61"/>
  <c r="P61" s="1"/>
  <c r="O44"/>
  <c r="P44" s="1"/>
  <c r="O62"/>
  <c r="P62" s="1"/>
  <c r="O25"/>
  <c r="P25" s="1"/>
  <c r="O72"/>
  <c r="P72" s="1"/>
  <c r="O51"/>
  <c r="P51" s="1"/>
  <c r="O4"/>
  <c r="P4" s="1"/>
  <c r="O22"/>
  <c r="P22" s="1"/>
  <c r="O15"/>
  <c r="P15" s="1"/>
  <c r="O17"/>
  <c r="P17" s="1"/>
  <c r="O16"/>
  <c r="P16" s="1"/>
  <c r="O14"/>
  <c r="P14" s="1"/>
  <c r="O39"/>
  <c r="P39" s="1"/>
  <c r="O24"/>
  <c r="P24" s="1"/>
  <c r="O74"/>
  <c r="P74" s="1"/>
  <c r="O21"/>
  <c r="P21" s="1"/>
  <c r="Q8"/>
  <c r="Q16"/>
  <c r="Q24"/>
  <c r="Q32"/>
  <c r="Q40"/>
  <c r="Q48"/>
  <c r="Q56"/>
  <c r="Q64"/>
  <c r="Q72"/>
  <c r="Q3"/>
  <c r="Q11"/>
  <c r="Q19"/>
  <c r="Q27"/>
  <c r="Q35"/>
  <c r="Q43"/>
  <c r="Q51"/>
  <c r="Q59"/>
  <c r="Q67"/>
  <c r="Q75"/>
  <c r="Q14"/>
  <c r="Q54"/>
  <c r="Q70"/>
  <c r="Q9"/>
  <c r="Q17"/>
  <c r="Q33"/>
  <c r="Q49"/>
  <c r="Q65"/>
  <c r="Q12"/>
  <c r="Q28"/>
  <c r="Q44"/>
  <c r="Q60"/>
  <c r="Q76"/>
  <c r="Q7"/>
  <c r="Q23"/>
  <c r="Q39"/>
  <c r="Q55"/>
  <c r="Q71"/>
  <c r="Q2"/>
  <c r="Q10"/>
  <c r="Q18"/>
  <c r="Q26"/>
  <c r="Q34"/>
  <c r="Q42"/>
  <c r="Q50"/>
  <c r="Q58"/>
  <c r="Q66"/>
  <c r="Q74"/>
  <c r="Q5"/>
  <c r="Q13"/>
  <c r="Q21"/>
  <c r="Q29"/>
  <c r="Q37"/>
  <c r="Q45"/>
  <c r="Q53"/>
  <c r="Q61"/>
  <c r="Q69"/>
  <c r="Q77"/>
  <c r="Q6"/>
  <c r="Q22"/>
  <c r="Q30"/>
  <c r="Q38"/>
  <c r="Q46"/>
  <c r="Q62"/>
  <c r="Q78"/>
  <c r="Q25"/>
  <c r="Q41"/>
  <c r="Q57"/>
  <c r="Q73"/>
  <c r="Q4"/>
  <c r="Q80" s="1"/>
  <c r="Q20"/>
  <c r="Q36"/>
  <c r="Q52"/>
  <c r="Q68"/>
  <c r="Q15"/>
  <c r="Q31"/>
  <c r="Q47"/>
  <c r="Q63"/>
  <c r="M82"/>
  <c r="O50" s="1"/>
  <c r="P50" s="1"/>
  <c r="O53" l="1"/>
  <c r="P53" s="1"/>
  <c r="O56"/>
  <c r="P56" s="1"/>
  <c r="O46"/>
  <c r="P46" s="1"/>
  <c r="O33"/>
  <c r="P33" s="1"/>
  <c r="O38"/>
  <c r="P38" s="1"/>
  <c r="O5"/>
  <c r="P5" s="1"/>
  <c r="O57"/>
  <c r="P57" s="1"/>
  <c r="O60"/>
  <c r="P60" s="1"/>
  <c r="O13"/>
  <c r="P13" s="1"/>
  <c r="O27"/>
  <c r="P27" s="1"/>
  <c r="O52"/>
  <c r="P52" s="1"/>
  <c r="O67"/>
  <c r="P67" s="1"/>
  <c r="O42"/>
  <c r="P42" s="1"/>
  <c r="O73"/>
  <c r="P73" s="1"/>
  <c r="O7"/>
  <c r="P7" s="1"/>
  <c r="O64"/>
  <c r="P64" s="1"/>
  <c r="O65"/>
  <c r="P65" s="1"/>
  <c r="O63"/>
  <c r="P63" s="1"/>
  <c r="O70"/>
  <c r="P70" s="1"/>
  <c r="O6"/>
  <c r="P6" s="1"/>
  <c r="O69"/>
  <c r="P69" s="1"/>
  <c r="O19"/>
  <c r="P19" s="1"/>
  <c r="O40"/>
  <c r="P40" s="1"/>
  <c r="O9"/>
  <c r="P9" s="1"/>
  <c r="O30"/>
  <c r="P30" s="1"/>
  <c r="O28"/>
  <c r="P28" s="1"/>
  <c r="O45"/>
  <c r="P45" s="1"/>
  <c r="O59"/>
  <c r="P59" s="1"/>
  <c r="O66"/>
  <c r="P66" s="1"/>
  <c r="O2"/>
  <c r="P2" s="1"/>
  <c r="O3"/>
  <c r="P3" s="1"/>
  <c r="O71"/>
  <c r="P71" s="1"/>
  <c r="O32"/>
  <c r="P32" s="1"/>
  <c r="O31"/>
  <c r="P31" s="1"/>
  <c r="O36"/>
  <c r="P36" s="1"/>
  <c r="O26"/>
  <c r="P26" s="1"/>
  <c r="O23"/>
  <c r="P23" s="1"/>
  <c r="O77"/>
  <c r="P77" s="1"/>
  <c r="O34"/>
  <c r="P34" s="1"/>
  <c r="O20"/>
  <c r="P20" s="1"/>
  <c r="O35"/>
  <c r="P35" s="1"/>
  <c r="O10"/>
  <c r="P10" s="1"/>
  <c r="O41"/>
  <c r="P41" s="1"/>
  <c r="O78"/>
  <c r="P78" s="1"/>
  <c r="O48"/>
  <c r="P48" s="1"/>
  <c r="O49"/>
  <c r="P49" s="1"/>
  <c r="O47"/>
  <c r="P47" s="1"/>
  <c r="O54"/>
  <c r="P54" s="1"/>
  <c r="O68"/>
  <c r="P68" s="1"/>
  <c r="O37"/>
  <c r="P37" s="1"/>
  <c r="O58"/>
  <c r="P58" s="1"/>
  <c r="O8"/>
  <c r="P8" s="1"/>
  <c r="O55"/>
  <c r="P55" s="1"/>
  <c r="O76"/>
  <c r="P76" s="1"/>
  <c r="O12"/>
  <c r="P12" s="1"/>
  <c r="O29"/>
  <c r="P29" s="1"/>
  <c r="O43"/>
  <c r="P43" s="1"/>
  <c r="P80" l="1"/>
  <c r="Q82" s="1"/>
</calcChain>
</file>

<file path=xl/sharedStrings.xml><?xml version="1.0" encoding="utf-8"?>
<sst xmlns="http://schemas.openxmlformats.org/spreadsheetml/2006/main" count="26" uniqueCount="21">
  <si>
    <t xml:space="preserve">              X1 </t>
  </si>
  <si>
    <t xml:space="preserve">              X2 </t>
  </si>
  <si>
    <t xml:space="preserve">              X3 </t>
  </si>
  <si>
    <t xml:space="preserve">              X4 </t>
  </si>
  <si>
    <t xml:space="preserve">              X5 </t>
  </si>
  <si>
    <t xml:space="preserve">    Actual Value </t>
  </si>
  <si>
    <t xml:space="preserve"> Predicted Value </t>
  </si>
  <si>
    <t>RMSE</t>
  </si>
  <si>
    <t>R</t>
  </si>
  <si>
    <r>
      <t>R</t>
    </r>
    <r>
      <rPr>
        <vertAlign val="superscript"/>
        <sz val="11"/>
        <color rgb="FFFF0000"/>
        <rFont val="Calibri"/>
        <family val="2"/>
        <scheme val="minor"/>
      </rPr>
      <t>2</t>
    </r>
  </si>
  <si>
    <t>x</t>
  </si>
  <si>
    <t>x2</t>
  </si>
  <si>
    <t>xy</t>
  </si>
  <si>
    <t>y</t>
  </si>
  <si>
    <t>y = ax + b</t>
  </si>
  <si>
    <t>yx=ax2 + bx</t>
  </si>
  <si>
    <t>a = (x*y-n*xy)/(x*x-n*x2)</t>
  </si>
  <si>
    <t>b = (y-ax)/n</t>
  </si>
  <si>
    <t>Mean X</t>
  </si>
  <si>
    <t>mean Y</t>
  </si>
  <si>
    <t>y'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</si>
</sst>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bg1"/>
                </a:solidFill>
              </a:ln>
            </c:spPr>
            <c:trendlineType val="linear"/>
          </c:trendline>
          <c:xVal>
            <c:numRef>
              <c:f>'Result02 Statistic'!$F$2:$F$81</c:f>
              <c:numCache>
                <c:formatCode>General</c:formatCode>
                <c:ptCount val="80"/>
                <c:pt idx="0">
                  <c:v>3.69</c:v>
                </c:pt>
                <c:pt idx="1">
                  <c:v>4.66</c:v>
                </c:pt>
                <c:pt idx="2">
                  <c:v>3.37</c:v>
                </c:pt>
                <c:pt idx="3">
                  <c:v>4.54</c:v>
                </c:pt>
                <c:pt idx="4">
                  <c:v>6.32</c:v>
                </c:pt>
                <c:pt idx="5">
                  <c:v>5.33</c:v>
                </c:pt>
                <c:pt idx="6">
                  <c:v>6.33</c:v>
                </c:pt>
                <c:pt idx="7">
                  <c:v>7.05</c:v>
                </c:pt>
                <c:pt idx="8">
                  <c:v>6.62</c:v>
                </c:pt>
                <c:pt idx="9">
                  <c:v>0.92</c:v>
                </c:pt>
                <c:pt idx="10">
                  <c:v>0.81</c:v>
                </c:pt>
                <c:pt idx="11">
                  <c:v>0.35</c:v>
                </c:pt>
                <c:pt idx="12">
                  <c:v>0.2</c:v>
                </c:pt>
                <c:pt idx="13">
                  <c:v>0.34</c:v>
                </c:pt>
                <c:pt idx="14">
                  <c:v>0.48</c:v>
                </c:pt>
                <c:pt idx="15">
                  <c:v>0.45</c:v>
                </c:pt>
                <c:pt idx="16">
                  <c:v>1.0900000000000001</c:v>
                </c:pt>
                <c:pt idx="17">
                  <c:v>1.38</c:v>
                </c:pt>
                <c:pt idx="18">
                  <c:v>2.06</c:v>
                </c:pt>
                <c:pt idx="19">
                  <c:v>3.25</c:v>
                </c:pt>
                <c:pt idx="20">
                  <c:v>2.73</c:v>
                </c:pt>
                <c:pt idx="21">
                  <c:v>3.44</c:v>
                </c:pt>
                <c:pt idx="22">
                  <c:v>3.47</c:v>
                </c:pt>
                <c:pt idx="23">
                  <c:v>4.33</c:v>
                </c:pt>
                <c:pt idx="24">
                  <c:v>3.03</c:v>
                </c:pt>
                <c:pt idx="25">
                  <c:v>3.75</c:v>
                </c:pt>
                <c:pt idx="26">
                  <c:v>4.1900000000000004</c:v>
                </c:pt>
                <c:pt idx="27">
                  <c:v>3.41</c:v>
                </c:pt>
                <c:pt idx="28">
                  <c:v>0.33</c:v>
                </c:pt>
                <c:pt idx="29">
                  <c:v>0.33</c:v>
                </c:pt>
                <c:pt idx="30">
                  <c:v>0.6</c:v>
                </c:pt>
                <c:pt idx="31">
                  <c:v>0.5</c:v>
                </c:pt>
                <c:pt idx="32">
                  <c:v>0.59</c:v>
                </c:pt>
                <c:pt idx="33">
                  <c:v>0.56999999999999995</c:v>
                </c:pt>
                <c:pt idx="34">
                  <c:v>0.46</c:v>
                </c:pt>
                <c:pt idx="35">
                  <c:v>0.65</c:v>
                </c:pt>
                <c:pt idx="36">
                  <c:v>0.52</c:v>
                </c:pt>
                <c:pt idx="37">
                  <c:v>0.36</c:v>
                </c:pt>
                <c:pt idx="38">
                  <c:v>0.49</c:v>
                </c:pt>
                <c:pt idx="39">
                  <c:v>0.45</c:v>
                </c:pt>
                <c:pt idx="40">
                  <c:v>0.35</c:v>
                </c:pt>
                <c:pt idx="41">
                  <c:v>0.49</c:v>
                </c:pt>
                <c:pt idx="42">
                  <c:v>0.31</c:v>
                </c:pt>
                <c:pt idx="43">
                  <c:v>0.32</c:v>
                </c:pt>
                <c:pt idx="44">
                  <c:v>4.68</c:v>
                </c:pt>
                <c:pt idx="45">
                  <c:v>3.52</c:v>
                </c:pt>
                <c:pt idx="46">
                  <c:v>4.3499999999999996</c:v>
                </c:pt>
                <c:pt idx="47">
                  <c:v>4.08</c:v>
                </c:pt>
                <c:pt idx="48">
                  <c:v>3.33</c:v>
                </c:pt>
                <c:pt idx="49">
                  <c:v>2.52</c:v>
                </c:pt>
                <c:pt idx="50">
                  <c:v>3.37</c:v>
                </c:pt>
                <c:pt idx="51">
                  <c:v>4.16</c:v>
                </c:pt>
                <c:pt idx="52">
                  <c:v>3.65</c:v>
                </c:pt>
                <c:pt idx="53">
                  <c:v>2.98</c:v>
                </c:pt>
                <c:pt idx="54">
                  <c:v>0.36</c:v>
                </c:pt>
                <c:pt idx="55">
                  <c:v>0.32</c:v>
                </c:pt>
                <c:pt idx="56">
                  <c:v>0.76</c:v>
                </c:pt>
                <c:pt idx="57">
                  <c:v>0.94</c:v>
                </c:pt>
                <c:pt idx="58">
                  <c:v>0.69</c:v>
                </c:pt>
                <c:pt idx="59">
                  <c:v>0.55000000000000004</c:v>
                </c:pt>
                <c:pt idx="60">
                  <c:v>0.94</c:v>
                </c:pt>
                <c:pt idx="61">
                  <c:v>0.35</c:v>
                </c:pt>
                <c:pt idx="62">
                  <c:v>1.6</c:v>
                </c:pt>
                <c:pt idx="63">
                  <c:v>0.87</c:v>
                </c:pt>
                <c:pt idx="64">
                  <c:v>1.1499999999999999</c:v>
                </c:pt>
                <c:pt idx="65">
                  <c:v>2.02</c:v>
                </c:pt>
                <c:pt idx="66">
                  <c:v>1.23</c:v>
                </c:pt>
                <c:pt idx="67">
                  <c:v>2.69</c:v>
                </c:pt>
                <c:pt idx="68">
                  <c:v>2.68</c:v>
                </c:pt>
                <c:pt idx="69">
                  <c:v>2.79</c:v>
                </c:pt>
                <c:pt idx="70">
                  <c:v>2.21</c:v>
                </c:pt>
                <c:pt idx="71">
                  <c:v>2.58</c:v>
                </c:pt>
                <c:pt idx="72">
                  <c:v>2.35</c:v>
                </c:pt>
                <c:pt idx="73">
                  <c:v>4.55</c:v>
                </c:pt>
                <c:pt idx="74">
                  <c:v>7.05</c:v>
                </c:pt>
                <c:pt idx="75">
                  <c:v>0.2</c:v>
                </c:pt>
                <c:pt idx="76">
                  <c:v>1.81</c:v>
                </c:pt>
                <c:pt idx="78">
                  <c:v>0</c:v>
                </c:pt>
                <c:pt idx="79">
                  <c:v>8</c:v>
                </c:pt>
              </c:numCache>
            </c:numRef>
          </c:xVal>
          <c:yVal>
            <c:numRef>
              <c:f>'Result02 Statistic'!$G$2:$G$81</c:f>
              <c:numCache>
                <c:formatCode>General</c:formatCode>
                <c:ptCount val="80"/>
                <c:pt idx="0">
                  <c:v>3.6911700000000001</c:v>
                </c:pt>
                <c:pt idx="1">
                  <c:v>4.5934600000000003</c:v>
                </c:pt>
                <c:pt idx="2">
                  <c:v>3.5562800000000001</c:v>
                </c:pt>
                <c:pt idx="3">
                  <c:v>4.8852500000000001</c:v>
                </c:pt>
                <c:pt idx="4">
                  <c:v>6.3452000000000002</c:v>
                </c:pt>
                <c:pt idx="5">
                  <c:v>5.5384399999999996</c:v>
                </c:pt>
                <c:pt idx="6">
                  <c:v>5.60724</c:v>
                </c:pt>
                <c:pt idx="7">
                  <c:v>6.5763999999999996</c:v>
                </c:pt>
                <c:pt idx="8">
                  <c:v>7.1318299999999999</c:v>
                </c:pt>
                <c:pt idx="9">
                  <c:v>0.84609999999999996</c:v>
                </c:pt>
                <c:pt idx="10">
                  <c:v>0.68710000000000004</c:v>
                </c:pt>
                <c:pt idx="11">
                  <c:v>0.47778999999999999</c:v>
                </c:pt>
                <c:pt idx="12">
                  <c:v>0.25026999999999999</c:v>
                </c:pt>
                <c:pt idx="13">
                  <c:v>0.49613000000000002</c:v>
                </c:pt>
                <c:pt idx="14">
                  <c:v>0.53419000000000005</c:v>
                </c:pt>
                <c:pt idx="15">
                  <c:v>0.33201999999999998</c:v>
                </c:pt>
                <c:pt idx="16">
                  <c:v>1.29444</c:v>
                </c:pt>
                <c:pt idx="17">
                  <c:v>1.8938699999999999</c:v>
                </c:pt>
                <c:pt idx="18">
                  <c:v>2.2903099999999998</c:v>
                </c:pt>
                <c:pt idx="19">
                  <c:v>2.7829000000000002</c:v>
                </c:pt>
                <c:pt idx="20">
                  <c:v>2.7233299999999998</c:v>
                </c:pt>
                <c:pt idx="21">
                  <c:v>3.5734900000000001</c:v>
                </c:pt>
                <c:pt idx="22">
                  <c:v>3.3553199999999999</c:v>
                </c:pt>
                <c:pt idx="23">
                  <c:v>3.5876199999999998</c:v>
                </c:pt>
                <c:pt idx="24">
                  <c:v>3.5857199999999998</c:v>
                </c:pt>
                <c:pt idx="25">
                  <c:v>3.5112100000000002</c:v>
                </c:pt>
                <c:pt idx="26">
                  <c:v>4.4653999999999998</c:v>
                </c:pt>
                <c:pt idx="27">
                  <c:v>3.29087</c:v>
                </c:pt>
                <c:pt idx="28">
                  <c:v>0.34938000000000002</c:v>
                </c:pt>
                <c:pt idx="29">
                  <c:v>0.34938000000000002</c:v>
                </c:pt>
                <c:pt idx="30">
                  <c:v>0.27461000000000002</c:v>
                </c:pt>
                <c:pt idx="31">
                  <c:v>0.76907999999999999</c:v>
                </c:pt>
                <c:pt idx="32">
                  <c:v>0.56011</c:v>
                </c:pt>
                <c:pt idx="33">
                  <c:v>0.76907999999999999</c:v>
                </c:pt>
                <c:pt idx="34">
                  <c:v>0.61245000000000005</c:v>
                </c:pt>
                <c:pt idx="35">
                  <c:v>0.57998000000000005</c:v>
                </c:pt>
                <c:pt idx="36">
                  <c:v>0.58001000000000003</c:v>
                </c:pt>
                <c:pt idx="37">
                  <c:v>0.27843000000000001</c:v>
                </c:pt>
                <c:pt idx="38">
                  <c:v>0.56398000000000004</c:v>
                </c:pt>
                <c:pt idx="39">
                  <c:v>0.48637999999999998</c:v>
                </c:pt>
                <c:pt idx="40">
                  <c:v>0.34209000000000001</c:v>
                </c:pt>
                <c:pt idx="41">
                  <c:v>0.34209000000000001</c:v>
                </c:pt>
                <c:pt idx="42">
                  <c:v>7.6480000000000006E-2</c:v>
                </c:pt>
                <c:pt idx="43">
                  <c:v>0.16053999999999999</c:v>
                </c:pt>
                <c:pt idx="44">
                  <c:v>4.6736800000000001</c:v>
                </c:pt>
                <c:pt idx="45">
                  <c:v>3.6873900000000002</c:v>
                </c:pt>
                <c:pt idx="46">
                  <c:v>4.0045299999999999</c:v>
                </c:pt>
                <c:pt idx="47">
                  <c:v>3.8760599999999998</c:v>
                </c:pt>
                <c:pt idx="48">
                  <c:v>3.46556</c:v>
                </c:pt>
                <c:pt idx="49">
                  <c:v>3.5432100000000002</c:v>
                </c:pt>
                <c:pt idx="50">
                  <c:v>3.3773200000000001</c:v>
                </c:pt>
                <c:pt idx="51">
                  <c:v>3.8866999999999998</c:v>
                </c:pt>
                <c:pt idx="52">
                  <c:v>3.6964999999999999</c:v>
                </c:pt>
                <c:pt idx="53">
                  <c:v>2.9705699999999999</c:v>
                </c:pt>
                <c:pt idx="54">
                  <c:v>0.74797999999999998</c:v>
                </c:pt>
                <c:pt idx="55">
                  <c:v>0.48996000000000001</c:v>
                </c:pt>
                <c:pt idx="56">
                  <c:v>0.63543000000000005</c:v>
                </c:pt>
                <c:pt idx="57">
                  <c:v>0.88231999999999999</c:v>
                </c:pt>
                <c:pt idx="58">
                  <c:v>0.56581999999999999</c:v>
                </c:pt>
                <c:pt idx="59">
                  <c:v>0.57998000000000005</c:v>
                </c:pt>
                <c:pt idx="60">
                  <c:v>0.80633999999999995</c:v>
                </c:pt>
                <c:pt idx="61">
                  <c:v>0.79044999999999999</c:v>
                </c:pt>
                <c:pt idx="62">
                  <c:v>1.04914</c:v>
                </c:pt>
                <c:pt idx="63">
                  <c:v>1.0003200000000001</c:v>
                </c:pt>
                <c:pt idx="64">
                  <c:v>1.30298</c:v>
                </c:pt>
                <c:pt idx="65">
                  <c:v>1.3890199999999999</c:v>
                </c:pt>
                <c:pt idx="66">
                  <c:v>1.6720999999999999</c:v>
                </c:pt>
                <c:pt idx="67">
                  <c:v>2.3212999999999999</c:v>
                </c:pt>
                <c:pt idx="68">
                  <c:v>2.2291500000000002</c:v>
                </c:pt>
                <c:pt idx="69">
                  <c:v>2.6774499999999999</c:v>
                </c:pt>
                <c:pt idx="70">
                  <c:v>2.7715999999999998</c:v>
                </c:pt>
                <c:pt idx="71">
                  <c:v>2.6032299999999999</c:v>
                </c:pt>
                <c:pt idx="72">
                  <c:v>2.96523</c:v>
                </c:pt>
                <c:pt idx="73">
                  <c:v>3.56271</c:v>
                </c:pt>
                <c:pt idx="74">
                  <c:v>7.0489800000000002</c:v>
                </c:pt>
                <c:pt idx="75">
                  <c:v>0.20338999999999999</c:v>
                </c:pt>
                <c:pt idx="76">
                  <c:v>1.7661100000000001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dPt>
            <c:idx val="78"/>
            <c:marker>
              <c:spPr>
                <a:ln w="3175">
                  <a:prstDash val="solid"/>
                </a:ln>
              </c:spPr>
            </c:marker>
            <c:spPr>
              <a:ln w="3175">
                <a:solidFill>
                  <a:srgbClr val="FF0000"/>
                </a:solidFill>
                <a:prstDash val="solid"/>
              </a:ln>
            </c:spPr>
          </c:dPt>
          <c:xVal>
            <c:numRef>
              <c:f>'Result02 Statistic'!$F$2:$F$81</c:f>
              <c:numCache>
                <c:formatCode>General</c:formatCode>
                <c:ptCount val="80"/>
                <c:pt idx="0">
                  <c:v>3.69</c:v>
                </c:pt>
                <c:pt idx="1">
                  <c:v>4.66</c:v>
                </c:pt>
                <c:pt idx="2">
                  <c:v>3.37</c:v>
                </c:pt>
                <c:pt idx="3">
                  <c:v>4.54</c:v>
                </c:pt>
                <c:pt idx="4">
                  <c:v>6.32</c:v>
                </c:pt>
                <c:pt idx="5">
                  <c:v>5.33</c:v>
                </c:pt>
                <c:pt idx="6">
                  <c:v>6.33</c:v>
                </c:pt>
                <c:pt idx="7">
                  <c:v>7.05</c:v>
                </c:pt>
                <c:pt idx="8">
                  <c:v>6.62</c:v>
                </c:pt>
                <c:pt idx="9">
                  <c:v>0.92</c:v>
                </c:pt>
                <c:pt idx="10">
                  <c:v>0.81</c:v>
                </c:pt>
                <c:pt idx="11">
                  <c:v>0.35</c:v>
                </c:pt>
                <c:pt idx="12">
                  <c:v>0.2</c:v>
                </c:pt>
                <c:pt idx="13">
                  <c:v>0.34</c:v>
                </c:pt>
                <c:pt idx="14">
                  <c:v>0.48</c:v>
                </c:pt>
                <c:pt idx="15">
                  <c:v>0.45</c:v>
                </c:pt>
                <c:pt idx="16">
                  <c:v>1.0900000000000001</c:v>
                </c:pt>
                <c:pt idx="17">
                  <c:v>1.38</c:v>
                </c:pt>
                <c:pt idx="18">
                  <c:v>2.06</c:v>
                </c:pt>
                <c:pt idx="19">
                  <c:v>3.25</c:v>
                </c:pt>
                <c:pt idx="20">
                  <c:v>2.73</c:v>
                </c:pt>
                <c:pt idx="21">
                  <c:v>3.44</c:v>
                </c:pt>
                <c:pt idx="22">
                  <c:v>3.47</c:v>
                </c:pt>
                <c:pt idx="23">
                  <c:v>4.33</c:v>
                </c:pt>
                <c:pt idx="24">
                  <c:v>3.03</c:v>
                </c:pt>
                <c:pt idx="25">
                  <c:v>3.75</c:v>
                </c:pt>
                <c:pt idx="26">
                  <c:v>4.1900000000000004</c:v>
                </c:pt>
                <c:pt idx="27">
                  <c:v>3.41</c:v>
                </c:pt>
                <c:pt idx="28">
                  <c:v>0.33</c:v>
                </c:pt>
                <c:pt idx="29">
                  <c:v>0.33</c:v>
                </c:pt>
                <c:pt idx="30">
                  <c:v>0.6</c:v>
                </c:pt>
                <c:pt idx="31">
                  <c:v>0.5</c:v>
                </c:pt>
                <c:pt idx="32">
                  <c:v>0.59</c:v>
                </c:pt>
                <c:pt idx="33">
                  <c:v>0.56999999999999995</c:v>
                </c:pt>
                <c:pt idx="34">
                  <c:v>0.46</c:v>
                </c:pt>
                <c:pt idx="35">
                  <c:v>0.65</c:v>
                </c:pt>
                <c:pt idx="36">
                  <c:v>0.52</c:v>
                </c:pt>
                <c:pt idx="37">
                  <c:v>0.36</c:v>
                </c:pt>
                <c:pt idx="38">
                  <c:v>0.49</c:v>
                </c:pt>
                <c:pt idx="39">
                  <c:v>0.45</c:v>
                </c:pt>
                <c:pt idx="40">
                  <c:v>0.35</c:v>
                </c:pt>
                <c:pt idx="41">
                  <c:v>0.49</c:v>
                </c:pt>
                <c:pt idx="42">
                  <c:v>0.31</c:v>
                </c:pt>
                <c:pt idx="43">
                  <c:v>0.32</c:v>
                </c:pt>
                <c:pt idx="44">
                  <c:v>4.68</c:v>
                </c:pt>
                <c:pt idx="45">
                  <c:v>3.52</c:v>
                </c:pt>
                <c:pt idx="46">
                  <c:v>4.3499999999999996</c:v>
                </c:pt>
                <c:pt idx="47">
                  <c:v>4.08</c:v>
                </c:pt>
                <c:pt idx="48">
                  <c:v>3.33</c:v>
                </c:pt>
                <c:pt idx="49">
                  <c:v>2.52</c:v>
                </c:pt>
                <c:pt idx="50">
                  <c:v>3.37</c:v>
                </c:pt>
                <c:pt idx="51">
                  <c:v>4.16</c:v>
                </c:pt>
                <c:pt idx="52">
                  <c:v>3.65</c:v>
                </c:pt>
                <c:pt idx="53">
                  <c:v>2.98</c:v>
                </c:pt>
                <c:pt idx="54">
                  <c:v>0.36</c:v>
                </c:pt>
                <c:pt idx="55">
                  <c:v>0.32</c:v>
                </c:pt>
                <c:pt idx="56">
                  <c:v>0.76</c:v>
                </c:pt>
                <c:pt idx="57">
                  <c:v>0.94</c:v>
                </c:pt>
                <c:pt idx="58">
                  <c:v>0.69</c:v>
                </c:pt>
                <c:pt idx="59">
                  <c:v>0.55000000000000004</c:v>
                </c:pt>
                <c:pt idx="60">
                  <c:v>0.94</c:v>
                </c:pt>
                <c:pt idx="61">
                  <c:v>0.35</c:v>
                </c:pt>
                <c:pt idx="62">
                  <c:v>1.6</c:v>
                </c:pt>
                <c:pt idx="63">
                  <c:v>0.87</c:v>
                </c:pt>
                <c:pt idx="64">
                  <c:v>1.1499999999999999</c:v>
                </c:pt>
                <c:pt idx="65">
                  <c:v>2.02</c:v>
                </c:pt>
                <c:pt idx="66">
                  <c:v>1.23</c:v>
                </c:pt>
                <c:pt idx="67">
                  <c:v>2.69</c:v>
                </c:pt>
                <c:pt idx="68">
                  <c:v>2.68</c:v>
                </c:pt>
                <c:pt idx="69">
                  <c:v>2.79</c:v>
                </c:pt>
                <c:pt idx="70">
                  <c:v>2.21</c:v>
                </c:pt>
                <c:pt idx="71">
                  <c:v>2.58</c:v>
                </c:pt>
                <c:pt idx="72">
                  <c:v>2.35</c:v>
                </c:pt>
                <c:pt idx="73">
                  <c:v>4.55</c:v>
                </c:pt>
                <c:pt idx="74">
                  <c:v>7.05</c:v>
                </c:pt>
                <c:pt idx="75">
                  <c:v>0.2</c:v>
                </c:pt>
                <c:pt idx="76">
                  <c:v>1.81</c:v>
                </c:pt>
                <c:pt idx="78">
                  <c:v>0</c:v>
                </c:pt>
                <c:pt idx="79">
                  <c:v>8</c:v>
                </c:pt>
              </c:numCache>
            </c:numRef>
          </c:xVal>
          <c:yVal>
            <c:numRef>
              <c:f>'Result02 Statistic'!$H$2:$H$81</c:f>
              <c:numCache>
                <c:formatCode>General</c:formatCode>
                <c:ptCount val="80"/>
                <c:pt idx="78">
                  <c:v>0</c:v>
                </c:pt>
                <c:pt idx="79">
                  <c:v>8</c:v>
                </c:pt>
              </c:numCache>
            </c:numRef>
          </c:yVal>
        </c:ser>
        <c:axId val="75826688"/>
        <c:axId val="70946176"/>
      </c:scatterChart>
      <c:valAx>
        <c:axId val="75826688"/>
        <c:scaling>
          <c:orientation val="minMax"/>
          <c:max val="8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Actual Value</a:t>
                </a:r>
              </a:p>
            </c:rich>
          </c:tx>
          <c:layout/>
        </c:title>
        <c:numFmt formatCode="General" sourceLinked="1"/>
        <c:tickLblPos val="nextTo"/>
        <c:crossAx val="70946176"/>
        <c:crosses val="autoZero"/>
        <c:crossBetween val="midCat"/>
      </c:valAx>
      <c:valAx>
        <c:axId val="70946176"/>
        <c:scaling>
          <c:orientation val="minMax"/>
          <c:max val="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Predicted Value</a:t>
                </a:r>
              </a:p>
            </c:rich>
          </c:tx>
          <c:layout/>
        </c:title>
        <c:numFmt formatCode="General" sourceLinked="1"/>
        <c:tickLblPos val="nextTo"/>
        <c:crossAx val="7582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</xdr:colOff>
      <xdr:row>0</xdr:row>
      <xdr:rowOff>38100</xdr:rowOff>
    </xdr:from>
    <xdr:to>
      <xdr:col>29</xdr:col>
      <xdr:colOff>200024</xdr:colOff>
      <xdr:row>26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5"/>
  <sheetViews>
    <sheetView tabSelected="1" topLeftCell="H64" workbookViewId="0">
      <selection activeCell="O87" sqref="O87"/>
    </sheetView>
  </sheetViews>
  <sheetFormatPr defaultRowHeight="15"/>
  <cols>
    <col min="9" max="9" width="1.7109375" customWidth="1"/>
    <col min="10" max="10" width="11.42578125" customWidth="1"/>
    <col min="11" max="11" width="11.28515625" customWidth="1"/>
    <col min="12" max="12" width="11.5703125" customWidth="1"/>
    <col min="14" max="14" width="1.7109375" customWidth="1"/>
    <col min="18" max="18" width="11" bestFit="1" customWidth="1"/>
    <col min="19" max="19" width="11" customWidth="1"/>
    <col min="20" max="20" width="1.7109375" customWidth="1"/>
  </cols>
  <sheetData>
    <row r="1" spans="1:22" ht="17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10</v>
      </c>
      <c r="K1" s="2" t="s">
        <v>11</v>
      </c>
      <c r="L1" s="2" t="s">
        <v>12</v>
      </c>
      <c r="M1" s="2" t="s">
        <v>13</v>
      </c>
      <c r="O1" s="2" t="s">
        <v>20</v>
      </c>
      <c r="Q1" s="1" t="s">
        <v>9</v>
      </c>
      <c r="R1" s="1" t="s">
        <v>7</v>
      </c>
      <c r="S1" s="1"/>
      <c r="T1" s="2"/>
      <c r="U1" s="1" t="s">
        <v>9</v>
      </c>
      <c r="V1" s="1" t="s">
        <v>8</v>
      </c>
    </row>
    <row r="2" spans="1:22">
      <c r="A2">
        <v>0.46</v>
      </c>
      <c r="B2">
        <v>0.38</v>
      </c>
      <c r="C2">
        <v>0.7</v>
      </c>
      <c r="D2">
        <v>3.7</v>
      </c>
      <c r="E2">
        <v>21.1</v>
      </c>
      <c r="F2">
        <v>3.69</v>
      </c>
      <c r="G2">
        <v>3.6911700000000001</v>
      </c>
      <c r="J2">
        <f>F2</f>
        <v>3.69</v>
      </c>
      <c r="K2">
        <f>J2^2</f>
        <v>13.616099999999999</v>
      </c>
      <c r="L2">
        <f>J2*G2</f>
        <v>13.6204173</v>
      </c>
      <c r="M2">
        <f>G2</f>
        <v>3.6911700000000001</v>
      </c>
      <c r="O2">
        <f>J2*M$81+M$82</f>
        <v>3.6442844777792165</v>
      </c>
      <c r="P2">
        <f>(O2-M$85)^2</f>
        <v>1.9807811495645857</v>
      </c>
      <c r="Q2">
        <f>(M2-M$85)^2</f>
        <v>2.1149529825646156</v>
      </c>
      <c r="R2">
        <f>(G2-F2)^2</f>
        <v>1.3689000000002699E-6</v>
      </c>
      <c r="S2">
        <f>ABS(M2-J2)</f>
        <v>1.1700000000001154E-3</v>
      </c>
      <c r="U2">
        <f>(M2-O2)^2</f>
        <v>2.1982521939155901E-3</v>
      </c>
    </row>
    <row r="3" spans="1:22">
      <c r="A3">
        <v>0.5</v>
      </c>
      <c r="B3">
        <v>0.41</v>
      </c>
      <c r="C3">
        <v>0.71</v>
      </c>
      <c r="D3">
        <v>4.0999999999999996</v>
      </c>
      <c r="E3">
        <v>29.7</v>
      </c>
      <c r="F3">
        <v>4.66</v>
      </c>
      <c r="G3">
        <v>4.5934600000000003</v>
      </c>
      <c r="J3">
        <f t="shared" ref="J3:J66" si="0">F3</f>
        <v>4.66</v>
      </c>
      <c r="K3">
        <f t="shared" ref="K3:K66" si="1">J3^2</f>
        <v>21.715600000000002</v>
      </c>
      <c r="L3">
        <f t="shared" ref="L3:L66" si="2">J3*G3</f>
        <v>21.405523600000002</v>
      </c>
      <c r="M3">
        <f t="shared" ref="M3:M66" si="3">G3</f>
        <v>4.5934600000000003</v>
      </c>
      <c r="O3">
        <f t="shared" ref="O3:O66" si="4">J3*M$81+M$82</f>
        <v>4.583768574171474</v>
      </c>
      <c r="P3">
        <f t="shared" ref="P3:P66" si="5">(O3-M$85)^2</f>
        <v>5.507875616696877</v>
      </c>
      <c r="Q3">
        <f t="shared" ref="Q3:Q66" si="6">(M3-M$85)^2</f>
        <v>5.5534588907269553</v>
      </c>
      <c r="R3">
        <f t="shared" ref="R3:R66" si="7">(G3-F3)^2</f>
        <v>4.4275715999999759E-3</v>
      </c>
      <c r="S3">
        <f t="shared" ref="S3:S66" si="8">ABS(M3-J3)</f>
        <v>6.6539999999999822E-2</v>
      </c>
      <c r="U3">
        <f t="shared" ref="U3:U66" si="9">(M3-O3)^2</f>
        <v>9.392373458982735E-5</v>
      </c>
    </row>
    <row r="4" spans="1:22">
      <c r="A4">
        <v>0.57999999999999996</v>
      </c>
      <c r="B4">
        <v>0.46</v>
      </c>
      <c r="C4">
        <v>0.72</v>
      </c>
      <c r="D4">
        <v>4.8</v>
      </c>
      <c r="E4">
        <v>33.799999999999997</v>
      </c>
      <c r="F4">
        <v>3.37</v>
      </c>
      <c r="G4">
        <v>3.5562800000000001</v>
      </c>
      <c r="J4">
        <f t="shared" si="0"/>
        <v>3.37</v>
      </c>
      <c r="K4">
        <f t="shared" si="1"/>
        <v>11.356900000000001</v>
      </c>
      <c r="L4">
        <f t="shared" si="2"/>
        <v>11.984663600000001</v>
      </c>
      <c r="M4">
        <f t="shared" si="3"/>
        <v>3.5562800000000001</v>
      </c>
      <c r="O4">
        <f t="shared" si="4"/>
        <v>3.3343515800003276</v>
      </c>
      <c r="P4">
        <f t="shared" si="5"/>
        <v>1.2044390229348854</v>
      </c>
      <c r="Q4">
        <f t="shared" si="6"/>
        <v>1.7408105340827975</v>
      </c>
      <c r="R4">
        <f t="shared" si="7"/>
        <v>3.47002384E-2</v>
      </c>
      <c r="S4">
        <f t="shared" si="8"/>
        <v>0.18628</v>
      </c>
      <c r="U4">
        <f t="shared" si="9"/>
        <v>4.9252223603551033E-2</v>
      </c>
    </row>
    <row r="5" spans="1:22">
      <c r="A5">
        <v>0.6</v>
      </c>
      <c r="B5">
        <v>0.47</v>
      </c>
      <c r="C5">
        <v>0.73</v>
      </c>
      <c r="D5">
        <v>5</v>
      </c>
      <c r="E5">
        <v>35</v>
      </c>
      <c r="F5">
        <v>4.54</v>
      </c>
      <c r="G5">
        <v>4.8852500000000001</v>
      </c>
      <c r="J5">
        <f t="shared" si="0"/>
        <v>4.54</v>
      </c>
      <c r="K5">
        <f t="shared" si="1"/>
        <v>20.611599999999999</v>
      </c>
      <c r="L5">
        <f t="shared" si="2"/>
        <v>22.179034999999999</v>
      </c>
      <c r="M5">
        <f t="shared" si="3"/>
        <v>4.8852500000000001</v>
      </c>
      <c r="O5">
        <f t="shared" si="4"/>
        <v>4.4675437375043909</v>
      </c>
      <c r="P5">
        <f t="shared" si="5"/>
        <v>4.9758508601378981</v>
      </c>
      <c r="Q5">
        <f t="shared" si="6"/>
        <v>7.013851962803578</v>
      </c>
      <c r="R5">
        <f t="shared" si="7"/>
        <v>0.11919756250000003</v>
      </c>
      <c r="S5">
        <f t="shared" si="8"/>
        <v>0.34525000000000006</v>
      </c>
      <c r="U5">
        <f t="shared" si="9"/>
        <v>0.17447852172805076</v>
      </c>
    </row>
    <row r="6" spans="1:22">
      <c r="A6">
        <v>0.6</v>
      </c>
      <c r="B6">
        <v>0.47</v>
      </c>
      <c r="C6">
        <v>0.75</v>
      </c>
      <c r="D6">
        <v>5</v>
      </c>
      <c r="E6">
        <v>36</v>
      </c>
      <c r="F6">
        <v>6.32</v>
      </c>
      <c r="G6">
        <v>6.3452000000000002</v>
      </c>
      <c r="J6">
        <f t="shared" si="0"/>
        <v>6.32</v>
      </c>
      <c r="K6">
        <f t="shared" si="1"/>
        <v>39.942400000000006</v>
      </c>
      <c r="L6">
        <f t="shared" si="2"/>
        <v>40.101664</v>
      </c>
      <c r="M6">
        <f t="shared" si="3"/>
        <v>6.3452000000000002</v>
      </c>
      <c r="O6">
        <f t="shared" si="4"/>
        <v>6.1915454813994613</v>
      </c>
      <c r="P6">
        <f t="shared" si="5"/>
        <v>15.63936160761804</v>
      </c>
      <c r="Q6">
        <f t="shared" si="6"/>
        <v>16.878275081771108</v>
      </c>
      <c r="R6">
        <f t="shared" si="7"/>
        <v>6.3503999999999438E-4</v>
      </c>
      <c r="S6">
        <f t="shared" si="8"/>
        <v>2.5199999999999889E-2</v>
      </c>
      <c r="U6">
        <f t="shared" si="9"/>
        <v>2.3609711086363359E-2</v>
      </c>
    </row>
    <row r="7" spans="1:22">
      <c r="A7">
        <v>0.59</v>
      </c>
      <c r="B7">
        <v>0.46</v>
      </c>
      <c r="C7">
        <v>0.75</v>
      </c>
      <c r="D7">
        <v>4.9000000000000004</v>
      </c>
      <c r="E7">
        <v>35.200000000000003</v>
      </c>
      <c r="F7">
        <v>5.33</v>
      </c>
      <c r="G7">
        <v>5.5384399999999996</v>
      </c>
      <c r="J7">
        <f t="shared" si="0"/>
        <v>5.33</v>
      </c>
      <c r="K7">
        <f t="shared" si="1"/>
        <v>28.408899999999999</v>
      </c>
      <c r="L7">
        <f t="shared" si="2"/>
        <v>29.519885199999997</v>
      </c>
      <c r="M7">
        <f t="shared" si="3"/>
        <v>5.5384399999999996</v>
      </c>
      <c r="O7">
        <f t="shared" si="4"/>
        <v>5.2326905788960234</v>
      </c>
      <c r="P7">
        <f t="shared" si="5"/>
        <v>8.9748677963756993</v>
      </c>
      <c r="Q7">
        <f t="shared" si="6"/>
        <v>10.90028385528799</v>
      </c>
      <c r="R7">
        <f t="shared" si="7"/>
        <v>4.3447233599999795E-2</v>
      </c>
      <c r="S7">
        <f t="shared" si="8"/>
        <v>0.20843999999999951</v>
      </c>
      <c r="U7">
        <f t="shared" si="9"/>
        <v>9.3482708505416554E-2</v>
      </c>
    </row>
    <row r="8" spans="1:22">
      <c r="A8">
        <v>0.6</v>
      </c>
      <c r="B8">
        <v>0.47</v>
      </c>
      <c r="C8">
        <v>0.74</v>
      </c>
      <c r="D8">
        <v>5</v>
      </c>
      <c r="E8">
        <v>35.5</v>
      </c>
      <c r="F8">
        <v>6.33</v>
      </c>
      <c r="G8">
        <v>5.60724</v>
      </c>
      <c r="J8">
        <f t="shared" si="0"/>
        <v>6.33</v>
      </c>
      <c r="K8">
        <f t="shared" si="1"/>
        <v>40.068899999999999</v>
      </c>
      <c r="L8">
        <f t="shared" si="2"/>
        <v>35.4938292</v>
      </c>
      <c r="M8">
        <f t="shared" si="3"/>
        <v>5.60724</v>
      </c>
      <c r="O8">
        <f t="shared" si="4"/>
        <v>6.2012308844550512</v>
      </c>
      <c r="P8">
        <f t="shared" si="5"/>
        <v>15.716060430158441</v>
      </c>
      <c r="Q8">
        <f t="shared" si="6"/>
        <v>11.359311647495785</v>
      </c>
      <c r="R8">
        <f t="shared" si="7"/>
        <v>0.52238201760000014</v>
      </c>
      <c r="S8">
        <f t="shared" si="8"/>
        <v>0.72276000000000007</v>
      </c>
      <c r="U8">
        <f t="shared" si="9"/>
        <v>0.35282517081569398</v>
      </c>
    </row>
    <row r="9" spans="1:22">
      <c r="A9">
        <v>0.59</v>
      </c>
      <c r="B9">
        <v>0.47</v>
      </c>
      <c r="C9">
        <v>0.76</v>
      </c>
      <c r="D9">
        <v>4.9000000000000004</v>
      </c>
      <c r="E9">
        <v>36.4</v>
      </c>
      <c r="F9">
        <v>7.05</v>
      </c>
      <c r="G9">
        <v>6.5763999999999996</v>
      </c>
      <c r="J9">
        <f t="shared" si="0"/>
        <v>7.05</v>
      </c>
      <c r="K9">
        <f t="shared" si="1"/>
        <v>49.702500000000001</v>
      </c>
      <c r="L9">
        <f t="shared" si="2"/>
        <v>46.363619999999997</v>
      </c>
      <c r="M9">
        <f t="shared" si="3"/>
        <v>6.5763999999999996</v>
      </c>
      <c r="O9">
        <f t="shared" si="4"/>
        <v>6.8985799044575513</v>
      </c>
      <c r="P9">
        <f t="shared" si="5"/>
        <v>21.731425415094975</v>
      </c>
      <c r="Q9">
        <f t="shared" si="6"/>
        <v>18.831414668887987</v>
      </c>
      <c r="R9">
        <f t="shared" si="7"/>
        <v>0.22429696000000024</v>
      </c>
      <c r="S9">
        <f t="shared" si="8"/>
        <v>0.47360000000000024</v>
      </c>
      <c r="U9">
        <f t="shared" si="9"/>
        <v>0.10379989083627716</v>
      </c>
    </row>
    <row r="10" spans="1:22">
      <c r="A10">
        <v>0.59</v>
      </c>
      <c r="B10">
        <v>0.47</v>
      </c>
      <c r="C10">
        <v>0.77</v>
      </c>
      <c r="D10">
        <v>4.9000000000000004</v>
      </c>
      <c r="E10">
        <v>36.9</v>
      </c>
      <c r="F10">
        <v>6.62</v>
      </c>
      <c r="G10">
        <v>7.1318299999999999</v>
      </c>
      <c r="J10">
        <f t="shared" si="0"/>
        <v>6.62</v>
      </c>
      <c r="K10">
        <f t="shared" si="1"/>
        <v>43.824400000000004</v>
      </c>
      <c r="L10">
        <f t="shared" si="2"/>
        <v>47.212714599999998</v>
      </c>
      <c r="M10">
        <f t="shared" si="3"/>
        <v>7.1318299999999999</v>
      </c>
      <c r="O10">
        <f t="shared" si="4"/>
        <v>6.4821075730671698</v>
      </c>
      <c r="P10">
        <f t="shared" si="5"/>
        <v>18.021938401973934</v>
      </c>
      <c r="Q10">
        <f t="shared" si="6"/>
        <v>23.960513888439944</v>
      </c>
      <c r="R10">
        <f t="shared" si="7"/>
        <v>0.2619699488999998</v>
      </c>
      <c r="S10">
        <f t="shared" si="8"/>
        <v>0.51182999999999979</v>
      </c>
      <c r="U10">
        <f t="shared" si="9"/>
        <v>0.42213923205948678</v>
      </c>
    </row>
    <row r="11" spans="1:22">
      <c r="A11">
        <v>0.2</v>
      </c>
      <c r="B11">
        <v>0.18</v>
      </c>
      <c r="C11">
        <v>0.84</v>
      </c>
      <c r="D11">
        <v>1.2</v>
      </c>
      <c r="E11">
        <v>15.4</v>
      </c>
      <c r="F11">
        <v>0.92</v>
      </c>
      <c r="G11">
        <v>0.84609999999999996</v>
      </c>
      <c r="J11">
        <f t="shared" si="0"/>
        <v>0.92</v>
      </c>
      <c r="K11">
        <f t="shared" si="1"/>
        <v>0.84640000000000004</v>
      </c>
      <c r="L11">
        <f t="shared" si="2"/>
        <v>0.77841199999999999</v>
      </c>
      <c r="M11">
        <f t="shared" si="3"/>
        <v>0.84609999999999996</v>
      </c>
      <c r="O11">
        <f t="shared" si="4"/>
        <v>0.96142783138070842</v>
      </c>
      <c r="P11">
        <f t="shared" si="5"/>
        <v>1.6267838663072463</v>
      </c>
      <c r="Q11">
        <f t="shared" si="6"/>
        <v>1.9342751495113675</v>
      </c>
      <c r="R11">
        <f t="shared" si="7"/>
        <v>5.4612100000000115E-3</v>
      </c>
      <c r="S11">
        <f t="shared" si="8"/>
        <v>7.3900000000000077E-2</v>
      </c>
      <c r="U11">
        <f t="shared" si="9"/>
        <v>1.3300508690977122E-2</v>
      </c>
    </row>
    <row r="12" spans="1:22">
      <c r="A12">
        <v>0.2</v>
      </c>
      <c r="B12">
        <v>0.18</v>
      </c>
      <c r="C12">
        <v>0.85</v>
      </c>
      <c r="D12">
        <v>1.2</v>
      </c>
      <c r="E12">
        <v>15.6</v>
      </c>
      <c r="F12">
        <v>0.81</v>
      </c>
      <c r="G12">
        <v>0.68710000000000004</v>
      </c>
      <c r="J12">
        <f t="shared" si="0"/>
        <v>0.81</v>
      </c>
      <c r="K12">
        <f t="shared" si="1"/>
        <v>0.65610000000000013</v>
      </c>
      <c r="L12">
        <f t="shared" si="2"/>
        <v>0.55655100000000002</v>
      </c>
      <c r="M12">
        <f t="shared" si="3"/>
        <v>0.68710000000000004</v>
      </c>
      <c r="O12">
        <f t="shared" si="4"/>
        <v>0.85488839776921532</v>
      </c>
      <c r="P12">
        <f t="shared" si="5"/>
        <v>1.9099068909418664</v>
      </c>
      <c r="Q12">
        <f t="shared" si="6"/>
        <v>2.401824891589289</v>
      </c>
      <c r="R12">
        <f t="shared" si="7"/>
        <v>1.5104410000000002E-2</v>
      </c>
      <c r="S12">
        <f t="shared" si="8"/>
        <v>0.12290000000000001</v>
      </c>
      <c r="U12">
        <f t="shared" si="9"/>
        <v>2.8152946425960407E-2</v>
      </c>
    </row>
    <row r="13" spans="1:22">
      <c r="A13">
        <v>0.15</v>
      </c>
      <c r="B13">
        <v>0.14000000000000001</v>
      </c>
      <c r="C13">
        <v>0.83</v>
      </c>
      <c r="D13">
        <v>0.7</v>
      </c>
      <c r="E13">
        <v>11.9</v>
      </c>
      <c r="F13">
        <v>0.35</v>
      </c>
      <c r="G13">
        <v>0.47778999999999999</v>
      </c>
      <c r="J13">
        <f t="shared" si="0"/>
        <v>0.35</v>
      </c>
      <c r="K13">
        <f t="shared" si="1"/>
        <v>0.12249999999999998</v>
      </c>
      <c r="L13">
        <f t="shared" si="2"/>
        <v>0.1672265</v>
      </c>
      <c r="M13">
        <f t="shared" si="3"/>
        <v>0.47778999999999999</v>
      </c>
      <c r="O13">
        <f t="shared" si="4"/>
        <v>0.40935985721206231</v>
      </c>
      <c r="P13">
        <f t="shared" si="5"/>
        <v>3.3398379418699791</v>
      </c>
      <c r="Q13">
        <f t="shared" si="6"/>
        <v>3.0944053955152633</v>
      </c>
      <c r="R13">
        <f t="shared" si="7"/>
        <v>1.6330284100000005E-2</v>
      </c>
      <c r="S13">
        <f t="shared" si="8"/>
        <v>0.12779000000000001</v>
      </c>
      <c r="U13">
        <f t="shared" si="9"/>
        <v>4.68268444197754E-3</v>
      </c>
    </row>
    <row r="14" spans="1:22">
      <c r="A14">
        <v>0.14000000000000001</v>
      </c>
      <c r="B14">
        <v>0.13</v>
      </c>
      <c r="C14">
        <v>0.83</v>
      </c>
      <c r="D14">
        <v>0.7</v>
      </c>
      <c r="E14">
        <v>11</v>
      </c>
      <c r="F14">
        <v>0.2</v>
      </c>
      <c r="G14">
        <v>0.25026999999999999</v>
      </c>
      <c r="J14">
        <f t="shared" si="0"/>
        <v>0.2</v>
      </c>
      <c r="K14">
        <f t="shared" si="1"/>
        <v>4.0000000000000008E-2</v>
      </c>
      <c r="L14">
        <f t="shared" si="2"/>
        <v>5.0054000000000001E-2</v>
      </c>
      <c r="M14">
        <f t="shared" si="3"/>
        <v>0.25026999999999999</v>
      </c>
      <c r="O14">
        <f t="shared" si="4"/>
        <v>0.2640788113782081</v>
      </c>
      <c r="P14">
        <f t="shared" si="5"/>
        <v>3.8919532409026112</v>
      </c>
      <c r="Q14">
        <f t="shared" si="6"/>
        <v>3.9466280641490288</v>
      </c>
      <c r="R14">
        <f t="shared" si="7"/>
        <v>2.5270728999999981E-3</v>
      </c>
      <c r="S14">
        <f t="shared" si="8"/>
        <v>5.0269999999999981E-2</v>
      </c>
      <c r="U14">
        <f t="shared" si="9"/>
        <v>1.9068327167892971E-4</v>
      </c>
    </row>
    <row r="15" spans="1:22">
      <c r="A15">
        <v>0.16</v>
      </c>
      <c r="B15">
        <v>0.15</v>
      </c>
      <c r="C15">
        <v>0.84</v>
      </c>
      <c r="D15">
        <v>0.8</v>
      </c>
      <c r="E15">
        <v>12.9</v>
      </c>
      <c r="F15">
        <v>0.34</v>
      </c>
      <c r="G15">
        <v>0.49613000000000002</v>
      </c>
      <c r="J15">
        <f t="shared" si="0"/>
        <v>0.34</v>
      </c>
      <c r="K15">
        <f t="shared" si="1"/>
        <v>0.11560000000000002</v>
      </c>
      <c r="L15">
        <f t="shared" si="2"/>
        <v>0.16868420000000001</v>
      </c>
      <c r="M15">
        <f t="shared" si="3"/>
        <v>0.49613000000000002</v>
      </c>
      <c r="O15">
        <f t="shared" si="4"/>
        <v>0.39967445415647207</v>
      </c>
      <c r="P15">
        <f t="shared" si="5"/>
        <v>3.375332330019265</v>
      </c>
      <c r="Q15">
        <f t="shared" si="6"/>
        <v>3.0302182489334446</v>
      </c>
      <c r="R15">
        <f t="shared" si="7"/>
        <v>2.4376576899999999E-2</v>
      </c>
      <c r="S15">
        <f t="shared" si="8"/>
        <v>0.15612999999999999</v>
      </c>
      <c r="U15">
        <f t="shared" si="9"/>
        <v>9.3036723239729203E-3</v>
      </c>
    </row>
    <row r="16" spans="1:22">
      <c r="A16">
        <v>0.17</v>
      </c>
      <c r="B16">
        <v>0.15</v>
      </c>
      <c r="C16">
        <v>0.85</v>
      </c>
      <c r="D16">
        <v>0.9</v>
      </c>
      <c r="E16">
        <v>13</v>
      </c>
      <c r="F16">
        <v>0.48</v>
      </c>
      <c r="G16">
        <v>0.53419000000000005</v>
      </c>
      <c r="J16">
        <f t="shared" si="0"/>
        <v>0.48</v>
      </c>
      <c r="K16">
        <f t="shared" si="1"/>
        <v>0.23039999999999999</v>
      </c>
      <c r="L16">
        <f t="shared" si="2"/>
        <v>0.25641120000000001</v>
      </c>
      <c r="M16">
        <f t="shared" si="3"/>
        <v>0.53419000000000005</v>
      </c>
      <c r="O16">
        <f t="shared" si="4"/>
        <v>0.53527009693473593</v>
      </c>
      <c r="P16">
        <f t="shared" si="5"/>
        <v>2.8954837758168201</v>
      </c>
      <c r="Q16">
        <f t="shared" si="6"/>
        <v>2.8991607544763012</v>
      </c>
      <c r="R16">
        <f t="shared" si="7"/>
        <v>2.9365561000000077E-3</v>
      </c>
      <c r="S16">
        <f t="shared" si="8"/>
        <v>5.4190000000000071E-2</v>
      </c>
      <c r="U16">
        <f t="shared" si="9"/>
        <v>1.1666093884258322E-6</v>
      </c>
    </row>
    <row r="17" spans="1:21">
      <c r="A17">
        <v>0.17</v>
      </c>
      <c r="B17">
        <v>0.16</v>
      </c>
      <c r="C17">
        <v>0.87</v>
      </c>
      <c r="D17">
        <v>1</v>
      </c>
      <c r="E17">
        <v>14.2</v>
      </c>
      <c r="F17">
        <v>0.45</v>
      </c>
      <c r="G17">
        <v>0.33201999999999998</v>
      </c>
      <c r="J17">
        <f t="shared" si="0"/>
        <v>0.45</v>
      </c>
      <c r="K17">
        <f t="shared" si="1"/>
        <v>0.20250000000000001</v>
      </c>
      <c r="L17">
        <f t="shared" si="2"/>
        <v>0.14940899999999999</v>
      </c>
      <c r="M17">
        <f t="shared" si="3"/>
        <v>0.33201999999999998</v>
      </c>
      <c r="O17">
        <f t="shared" si="4"/>
        <v>0.50621388776796516</v>
      </c>
      <c r="P17">
        <f t="shared" si="5"/>
        <v>2.9952128339355331</v>
      </c>
      <c r="Q17">
        <f t="shared" si="6"/>
        <v>3.6285000306750033</v>
      </c>
      <c r="R17">
        <f t="shared" si="7"/>
        <v>1.3919280400000006E-2</v>
      </c>
      <c r="S17">
        <f t="shared" si="8"/>
        <v>0.11798000000000003</v>
      </c>
      <c r="U17">
        <f t="shared" si="9"/>
        <v>3.0343510535718449E-2</v>
      </c>
    </row>
    <row r="18" spans="1:21">
      <c r="A18">
        <v>0.21</v>
      </c>
      <c r="B18">
        <v>0.19</v>
      </c>
      <c r="C18">
        <v>0.91</v>
      </c>
      <c r="D18">
        <v>1.3</v>
      </c>
      <c r="E18">
        <v>17.600000000000001</v>
      </c>
      <c r="F18">
        <v>1.0900000000000001</v>
      </c>
      <c r="G18">
        <v>1.29444</v>
      </c>
      <c r="J18">
        <f t="shared" si="0"/>
        <v>1.0900000000000001</v>
      </c>
      <c r="K18">
        <f t="shared" si="1"/>
        <v>1.1881000000000002</v>
      </c>
      <c r="L18">
        <f t="shared" si="2"/>
        <v>1.4109396000000001</v>
      </c>
      <c r="M18">
        <f t="shared" si="3"/>
        <v>1.29444</v>
      </c>
      <c r="O18">
        <f t="shared" si="4"/>
        <v>1.1260796833257432</v>
      </c>
      <c r="P18">
        <f t="shared" si="5"/>
        <v>1.2338822483610701</v>
      </c>
      <c r="Q18">
        <f t="shared" si="6"/>
        <v>0.88819731502825028</v>
      </c>
      <c r="R18">
        <f t="shared" si="7"/>
        <v>4.1795713599999978E-2</v>
      </c>
      <c r="S18">
        <f t="shared" si="8"/>
        <v>0.20443999999999996</v>
      </c>
      <c r="U18">
        <f t="shared" si="9"/>
        <v>2.834519623065606E-2</v>
      </c>
    </row>
    <row r="19" spans="1:21">
      <c r="A19">
        <v>0.24</v>
      </c>
      <c r="B19">
        <v>0.21</v>
      </c>
      <c r="C19">
        <v>0.93</v>
      </c>
      <c r="D19">
        <v>1.6</v>
      </c>
      <c r="E19">
        <v>19.899999999999999</v>
      </c>
      <c r="F19">
        <v>1.38</v>
      </c>
      <c r="G19">
        <v>1.8938699999999999</v>
      </c>
      <c r="J19">
        <f t="shared" si="0"/>
        <v>1.38</v>
      </c>
      <c r="K19">
        <f t="shared" si="1"/>
        <v>1.9043999999999996</v>
      </c>
      <c r="L19">
        <f t="shared" si="2"/>
        <v>2.6135405999999999</v>
      </c>
      <c r="M19">
        <f t="shared" si="3"/>
        <v>1.8938699999999999</v>
      </c>
      <c r="O19">
        <f t="shared" si="4"/>
        <v>1.4069563719378613</v>
      </c>
      <c r="P19">
        <f t="shared" si="5"/>
        <v>0.68877689301853517</v>
      </c>
      <c r="Q19">
        <f t="shared" si="6"/>
        <v>0.11765737469448456</v>
      </c>
      <c r="R19">
        <f t="shared" si="7"/>
        <v>0.26406237690000006</v>
      </c>
      <c r="S19">
        <f t="shared" si="8"/>
        <v>0.51387000000000005</v>
      </c>
      <c r="U19">
        <f t="shared" si="9"/>
        <v>0.23708488119263471</v>
      </c>
    </row>
    <row r="20" spans="1:21">
      <c r="A20">
        <v>0.27</v>
      </c>
      <c r="B20">
        <v>0.24</v>
      </c>
      <c r="C20">
        <v>0.94</v>
      </c>
      <c r="D20">
        <v>1.8</v>
      </c>
      <c r="E20">
        <v>23</v>
      </c>
      <c r="F20">
        <v>2.06</v>
      </c>
      <c r="G20">
        <v>2.2903099999999998</v>
      </c>
      <c r="J20">
        <f t="shared" si="0"/>
        <v>2.06</v>
      </c>
      <c r="K20">
        <f t="shared" si="1"/>
        <v>4.2435999999999998</v>
      </c>
      <c r="L20">
        <f t="shared" si="2"/>
        <v>4.7180385999999999</v>
      </c>
      <c r="M20">
        <f t="shared" si="3"/>
        <v>2.2903099999999998</v>
      </c>
      <c r="O20">
        <f t="shared" si="4"/>
        <v>2.0655637797180009</v>
      </c>
      <c r="P20">
        <f t="shared" si="5"/>
        <v>2.9350003797817104E-2</v>
      </c>
      <c r="Q20">
        <f t="shared" si="6"/>
        <v>2.854528980199039E-3</v>
      </c>
      <c r="R20">
        <f t="shared" si="7"/>
        <v>5.3042696099999904E-2</v>
      </c>
      <c r="S20">
        <f t="shared" si="8"/>
        <v>0.23030999999999979</v>
      </c>
      <c r="U20">
        <f t="shared" si="9"/>
        <v>5.0510863531044808E-2</v>
      </c>
    </row>
    <row r="21" spans="1:21">
      <c r="A21">
        <v>0.28999999999999998</v>
      </c>
      <c r="B21">
        <v>0.25</v>
      </c>
      <c r="C21">
        <v>0.95</v>
      </c>
      <c r="D21">
        <v>2</v>
      </c>
      <c r="E21">
        <v>24.2</v>
      </c>
      <c r="F21">
        <v>3.25</v>
      </c>
      <c r="G21">
        <v>2.7829000000000002</v>
      </c>
      <c r="J21">
        <f t="shared" si="0"/>
        <v>3.25</v>
      </c>
      <c r="K21">
        <f t="shared" si="1"/>
        <v>10.5625</v>
      </c>
      <c r="L21">
        <f t="shared" si="2"/>
        <v>9.0444250000000004</v>
      </c>
      <c r="M21">
        <f t="shared" si="3"/>
        <v>2.7829000000000002</v>
      </c>
      <c r="O21">
        <f t="shared" si="4"/>
        <v>3.2181267433332441</v>
      </c>
      <c r="P21">
        <f t="shared" si="5"/>
        <v>0.9628408385291447</v>
      </c>
      <c r="Q21">
        <f t="shared" si="6"/>
        <v>0.29813542940747229</v>
      </c>
      <c r="R21">
        <f t="shared" si="7"/>
        <v>0.21818240999999985</v>
      </c>
      <c r="S21">
        <f t="shared" si="8"/>
        <v>0.46709999999999985</v>
      </c>
      <c r="U21">
        <f t="shared" si="9"/>
        <v>0.18942231811246141</v>
      </c>
    </row>
    <row r="22" spans="1:21">
      <c r="A22">
        <v>0.31</v>
      </c>
      <c r="B22">
        <v>0.27</v>
      </c>
      <c r="C22">
        <v>0.94</v>
      </c>
      <c r="D22">
        <v>2.2000000000000002</v>
      </c>
      <c r="E22">
        <v>25.9</v>
      </c>
      <c r="F22">
        <v>2.73</v>
      </c>
      <c r="G22">
        <v>2.7233299999999998</v>
      </c>
      <c r="J22">
        <f t="shared" si="0"/>
        <v>2.73</v>
      </c>
      <c r="K22">
        <f t="shared" si="1"/>
        <v>7.4528999999999996</v>
      </c>
      <c r="L22">
        <f t="shared" si="2"/>
        <v>7.4346908999999997</v>
      </c>
      <c r="M22">
        <f t="shared" si="3"/>
        <v>2.7233299999999998</v>
      </c>
      <c r="O22">
        <f t="shared" si="4"/>
        <v>2.7144857844425494</v>
      </c>
      <c r="P22">
        <f t="shared" si="5"/>
        <v>0.22810517642919903</v>
      </c>
      <c r="Q22">
        <f t="shared" si="6"/>
        <v>0.2366314545438355</v>
      </c>
      <c r="R22">
        <f t="shared" si="7"/>
        <v>4.4488900000002345E-5</v>
      </c>
      <c r="S22">
        <f t="shared" si="8"/>
        <v>6.6700000000001758E-3</v>
      </c>
      <c r="U22">
        <f t="shared" si="9"/>
        <v>7.822014882664783E-5</v>
      </c>
    </row>
    <row r="23" spans="1:21">
      <c r="A23">
        <v>0.32</v>
      </c>
      <c r="B23">
        <v>0.27</v>
      </c>
      <c r="C23">
        <v>0.95</v>
      </c>
      <c r="D23">
        <v>2.2999999999999998</v>
      </c>
      <c r="E23">
        <v>26.2</v>
      </c>
      <c r="F23">
        <v>3.44</v>
      </c>
      <c r="G23">
        <v>3.5734900000000001</v>
      </c>
      <c r="J23">
        <f t="shared" si="0"/>
        <v>3.44</v>
      </c>
      <c r="K23">
        <f t="shared" si="1"/>
        <v>11.833599999999999</v>
      </c>
      <c r="L23">
        <f t="shared" si="2"/>
        <v>12.292805599999999</v>
      </c>
      <c r="M23">
        <f t="shared" si="3"/>
        <v>3.5734900000000001</v>
      </c>
      <c r="O23">
        <f t="shared" si="4"/>
        <v>3.4021494013894595</v>
      </c>
      <c r="P23">
        <f t="shared" si="5"/>
        <v>1.3578476324740156</v>
      </c>
      <c r="Q23">
        <f t="shared" si="6"/>
        <v>1.7865203901905897</v>
      </c>
      <c r="R23">
        <f t="shared" si="7"/>
        <v>1.7819580100000031E-2</v>
      </c>
      <c r="S23">
        <f t="shared" si="8"/>
        <v>0.13349000000000011</v>
      </c>
      <c r="U23">
        <f t="shared" si="9"/>
        <v>2.935760073221836E-2</v>
      </c>
    </row>
    <row r="24" spans="1:21">
      <c r="A24">
        <v>0.33</v>
      </c>
      <c r="B24">
        <v>0.28000000000000003</v>
      </c>
      <c r="C24">
        <v>0.95</v>
      </c>
      <c r="D24">
        <v>2.4</v>
      </c>
      <c r="E24">
        <v>27.1</v>
      </c>
      <c r="F24">
        <v>3.47</v>
      </c>
      <c r="G24">
        <v>3.3553199999999999</v>
      </c>
      <c r="J24">
        <f t="shared" si="0"/>
        <v>3.47</v>
      </c>
      <c r="K24">
        <f t="shared" si="1"/>
        <v>12.040900000000001</v>
      </c>
      <c r="L24">
        <f t="shared" si="2"/>
        <v>11.6429604</v>
      </c>
      <c r="M24">
        <f t="shared" si="3"/>
        <v>3.3553199999999999</v>
      </c>
      <c r="O24">
        <f t="shared" si="4"/>
        <v>3.4312056105562307</v>
      </c>
      <c r="P24">
        <f t="shared" si="5"/>
        <v>1.4264083903898352</v>
      </c>
      <c r="Q24">
        <f t="shared" si="6"/>
        <v>1.2509030950386411</v>
      </c>
      <c r="R24">
        <f t="shared" si="7"/>
        <v>1.3151502400000077E-2</v>
      </c>
      <c r="S24">
        <f t="shared" si="8"/>
        <v>0.11468000000000034</v>
      </c>
      <c r="U24">
        <f t="shared" si="9"/>
        <v>5.7586258894919409E-3</v>
      </c>
    </row>
    <row r="25" spans="1:21">
      <c r="A25">
        <v>0.34</v>
      </c>
      <c r="B25">
        <v>0.28999999999999998</v>
      </c>
      <c r="C25">
        <v>0.96</v>
      </c>
      <c r="D25">
        <v>2.5</v>
      </c>
      <c r="E25">
        <v>28.4</v>
      </c>
      <c r="F25">
        <v>4.33</v>
      </c>
      <c r="G25">
        <v>3.5876199999999998</v>
      </c>
      <c r="J25">
        <f t="shared" si="0"/>
        <v>4.33</v>
      </c>
      <c r="K25">
        <f t="shared" si="1"/>
        <v>18.748899999999999</v>
      </c>
      <c r="L25">
        <f t="shared" si="2"/>
        <v>15.534394599999999</v>
      </c>
      <c r="M25">
        <f t="shared" si="3"/>
        <v>3.5876199999999998</v>
      </c>
      <c r="O25">
        <f t="shared" si="4"/>
        <v>4.2641502733369947</v>
      </c>
      <c r="P25">
        <f t="shared" si="5"/>
        <v>4.1098158095777038</v>
      </c>
      <c r="Q25">
        <f t="shared" si="6"/>
        <v>1.8244925832983812</v>
      </c>
      <c r="R25">
        <f t="shared" si="7"/>
        <v>0.55112806440000039</v>
      </c>
      <c r="S25">
        <f t="shared" si="8"/>
        <v>0.74238000000000026</v>
      </c>
      <c r="U25">
        <f t="shared" si="9"/>
        <v>0.45769321074142905</v>
      </c>
    </row>
    <row r="26" spans="1:21">
      <c r="A26">
        <v>0.34</v>
      </c>
      <c r="B26">
        <v>0.3</v>
      </c>
      <c r="C26">
        <v>0.96</v>
      </c>
      <c r="D26">
        <v>2.6</v>
      </c>
      <c r="E26">
        <v>29.4</v>
      </c>
      <c r="F26">
        <v>3.03</v>
      </c>
      <c r="G26">
        <v>3.5857199999999998</v>
      </c>
      <c r="J26">
        <f t="shared" si="0"/>
        <v>3.03</v>
      </c>
      <c r="K26">
        <f t="shared" si="1"/>
        <v>9.1808999999999994</v>
      </c>
      <c r="L26">
        <f t="shared" si="2"/>
        <v>10.864731599999999</v>
      </c>
      <c r="M26">
        <f t="shared" si="3"/>
        <v>3.5857199999999998</v>
      </c>
      <c r="O26">
        <f t="shared" si="4"/>
        <v>3.0050478761102579</v>
      </c>
      <c r="P26">
        <f t="shared" si="5"/>
        <v>0.5900784939825171</v>
      </c>
      <c r="Q26">
        <f t="shared" si="6"/>
        <v>1.8193633896879915</v>
      </c>
      <c r="R26">
        <f t="shared" si="7"/>
        <v>0.30882471839999998</v>
      </c>
      <c r="S26">
        <f t="shared" si="8"/>
        <v>0.55571999999999999</v>
      </c>
      <c r="U26">
        <f t="shared" si="9"/>
        <v>0.33718011546262372</v>
      </c>
    </row>
    <row r="27" spans="1:21">
      <c r="A27">
        <v>0.36</v>
      </c>
      <c r="B27">
        <v>0.31</v>
      </c>
      <c r="C27">
        <v>0.96</v>
      </c>
      <c r="D27">
        <v>2.7</v>
      </c>
      <c r="E27">
        <v>30.4</v>
      </c>
      <c r="F27">
        <v>3.75</v>
      </c>
      <c r="G27">
        <v>3.5112100000000002</v>
      </c>
      <c r="J27">
        <f t="shared" si="0"/>
        <v>3.75</v>
      </c>
      <c r="K27">
        <f t="shared" si="1"/>
        <v>14.0625</v>
      </c>
      <c r="L27">
        <f t="shared" si="2"/>
        <v>13.167037500000001</v>
      </c>
      <c r="M27">
        <f t="shared" si="3"/>
        <v>3.5112100000000002</v>
      </c>
      <c r="O27">
        <f t="shared" si="4"/>
        <v>3.7023968961127585</v>
      </c>
      <c r="P27">
        <f t="shared" si="5"/>
        <v>2.1477333016832816</v>
      </c>
      <c r="Q27">
        <f t="shared" si="6"/>
        <v>1.6239113219931873</v>
      </c>
      <c r="R27">
        <f t="shared" si="7"/>
        <v>5.7020664099999924E-2</v>
      </c>
      <c r="S27">
        <f t="shared" si="8"/>
        <v>0.23878999999999984</v>
      </c>
      <c r="U27">
        <f t="shared" si="9"/>
        <v>3.6552429245230632E-2</v>
      </c>
    </row>
    <row r="28" spans="1:21">
      <c r="A28">
        <v>0.37</v>
      </c>
      <c r="B28">
        <v>0.31</v>
      </c>
      <c r="C28">
        <v>0.96</v>
      </c>
      <c r="D28">
        <v>2.8</v>
      </c>
      <c r="E28">
        <v>30.4</v>
      </c>
      <c r="F28">
        <v>4.1900000000000004</v>
      </c>
      <c r="G28">
        <v>4.4653999999999998</v>
      </c>
      <c r="J28">
        <f t="shared" si="0"/>
        <v>4.1900000000000004</v>
      </c>
      <c r="K28">
        <f t="shared" si="1"/>
        <v>17.556100000000004</v>
      </c>
      <c r="L28">
        <f t="shared" si="2"/>
        <v>18.710026000000003</v>
      </c>
      <c r="M28">
        <f t="shared" si="3"/>
        <v>4.4653999999999998</v>
      </c>
      <c r="O28">
        <f t="shared" si="4"/>
        <v>4.1285546305587308</v>
      </c>
      <c r="P28">
        <f t="shared" si="5"/>
        <v>3.5784245550553684</v>
      </c>
      <c r="Q28">
        <f t="shared" si="6"/>
        <v>4.9662915501866927</v>
      </c>
      <c r="R28">
        <f t="shared" si="7"/>
        <v>7.5845159999999676E-2</v>
      </c>
      <c r="S28">
        <f t="shared" si="8"/>
        <v>0.27539999999999942</v>
      </c>
      <c r="U28">
        <f t="shared" si="9"/>
        <v>0.11346480291402498</v>
      </c>
    </row>
    <row r="29" spans="1:21">
      <c r="A29">
        <v>0.37</v>
      </c>
      <c r="B29">
        <v>0.32</v>
      </c>
      <c r="C29">
        <v>0.97</v>
      </c>
      <c r="D29">
        <v>2.8</v>
      </c>
      <c r="E29">
        <v>31.7</v>
      </c>
      <c r="F29">
        <v>3.41</v>
      </c>
      <c r="G29">
        <v>3.29087</v>
      </c>
      <c r="J29">
        <f t="shared" si="0"/>
        <v>3.41</v>
      </c>
      <c r="K29">
        <f t="shared" si="1"/>
        <v>11.628100000000002</v>
      </c>
      <c r="L29">
        <f t="shared" si="2"/>
        <v>11.2218667</v>
      </c>
      <c r="M29">
        <f t="shared" si="3"/>
        <v>3.29087</v>
      </c>
      <c r="O29">
        <f t="shared" si="4"/>
        <v>3.3730931922226888</v>
      </c>
      <c r="P29">
        <f t="shared" si="5"/>
        <v>1.2909754011404835</v>
      </c>
      <c r="Q29">
        <f t="shared" si="6"/>
        <v>1.1108902661230569</v>
      </c>
      <c r="R29">
        <f t="shared" si="7"/>
        <v>1.4191956900000044E-2</v>
      </c>
      <c r="S29">
        <f t="shared" si="8"/>
        <v>0.11913000000000018</v>
      </c>
      <c r="U29">
        <f t="shared" si="9"/>
        <v>6.760653339289234E-3</v>
      </c>
    </row>
    <row r="30" spans="1:21">
      <c r="A30">
        <v>0.13</v>
      </c>
      <c r="B30">
        <v>0.13</v>
      </c>
      <c r="C30">
        <v>0.86</v>
      </c>
      <c r="D30">
        <v>0.6</v>
      </c>
      <c r="E30">
        <v>11.4</v>
      </c>
      <c r="F30">
        <v>0.33</v>
      </c>
      <c r="G30">
        <v>0.34938000000000002</v>
      </c>
      <c r="J30">
        <f t="shared" si="0"/>
        <v>0.33</v>
      </c>
      <c r="K30">
        <f t="shared" si="1"/>
        <v>0.10890000000000001</v>
      </c>
      <c r="L30">
        <f t="shared" si="2"/>
        <v>0.11529540000000002</v>
      </c>
      <c r="M30">
        <f t="shared" si="3"/>
        <v>0.34938000000000002</v>
      </c>
      <c r="O30">
        <f t="shared" si="4"/>
        <v>0.38998905110088178</v>
      </c>
      <c r="P30">
        <f t="shared" si="5"/>
        <v>3.41101433223325</v>
      </c>
      <c r="Q30">
        <f t="shared" si="6"/>
        <v>3.5626645844204576</v>
      </c>
      <c r="R30">
        <f t="shared" si="7"/>
        <v>3.7558440000000034E-4</v>
      </c>
      <c r="S30">
        <f t="shared" si="8"/>
        <v>1.9380000000000008E-2</v>
      </c>
      <c r="U30">
        <f t="shared" si="9"/>
        <v>1.6490950313140255E-3</v>
      </c>
    </row>
    <row r="31" spans="1:21">
      <c r="A31">
        <v>0.13</v>
      </c>
      <c r="B31">
        <v>0.13</v>
      </c>
      <c r="C31">
        <v>0.86</v>
      </c>
      <c r="D31">
        <v>0.6</v>
      </c>
      <c r="E31">
        <v>11.4</v>
      </c>
      <c r="F31">
        <v>0.33</v>
      </c>
      <c r="G31">
        <v>0.34938000000000002</v>
      </c>
      <c r="J31">
        <f t="shared" si="0"/>
        <v>0.33</v>
      </c>
      <c r="K31">
        <f t="shared" si="1"/>
        <v>0.10890000000000001</v>
      </c>
      <c r="L31">
        <f t="shared" si="2"/>
        <v>0.11529540000000002</v>
      </c>
      <c r="M31">
        <f t="shared" si="3"/>
        <v>0.34938000000000002</v>
      </c>
      <c r="O31">
        <f t="shared" si="4"/>
        <v>0.38998905110088178</v>
      </c>
      <c r="P31">
        <f t="shared" si="5"/>
        <v>3.41101433223325</v>
      </c>
      <c r="Q31">
        <f t="shared" si="6"/>
        <v>3.5626645844204576</v>
      </c>
      <c r="R31">
        <f t="shared" si="7"/>
        <v>3.7558440000000034E-4</v>
      </c>
      <c r="S31">
        <f t="shared" si="8"/>
        <v>1.9380000000000008E-2</v>
      </c>
      <c r="U31">
        <f t="shared" si="9"/>
        <v>1.6490950313140255E-3</v>
      </c>
    </row>
    <row r="32" spans="1:21">
      <c r="A32">
        <v>0.14000000000000001</v>
      </c>
      <c r="B32">
        <v>0.13</v>
      </c>
      <c r="C32">
        <v>0.87</v>
      </c>
      <c r="D32">
        <v>0.7</v>
      </c>
      <c r="E32">
        <v>11.5</v>
      </c>
      <c r="F32">
        <v>0.6</v>
      </c>
      <c r="G32">
        <v>0.27461000000000002</v>
      </c>
      <c r="J32">
        <f t="shared" si="0"/>
        <v>0.6</v>
      </c>
      <c r="K32">
        <f t="shared" si="1"/>
        <v>0.36</v>
      </c>
      <c r="L32">
        <f t="shared" si="2"/>
        <v>0.164766</v>
      </c>
      <c r="M32">
        <f t="shared" si="3"/>
        <v>0.27461000000000002</v>
      </c>
      <c r="O32">
        <f t="shared" si="4"/>
        <v>0.65149493360181931</v>
      </c>
      <c r="P32">
        <f t="shared" si="5"/>
        <v>2.5134528091648285</v>
      </c>
      <c r="Q32">
        <f t="shared" si="6"/>
        <v>3.8505122174737041</v>
      </c>
      <c r="R32">
        <f t="shared" si="7"/>
        <v>0.10587865209999997</v>
      </c>
      <c r="S32">
        <f t="shared" si="8"/>
        <v>0.32538999999999996</v>
      </c>
      <c r="U32">
        <f t="shared" si="9"/>
        <v>0.14204225317604774</v>
      </c>
    </row>
    <row r="33" spans="1:21">
      <c r="A33">
        <v>0.15</v>
      </c>
      <c r="B33">
        <v>0.14000000000000001</v>
      </c>
      <c r="C33">
        <v>0.88</v>
      </c>
      <c r="D33">
        <v>0.7</v>
      </c>
      <c r="E33">
        <v>12.6</v>
      </c>
      <c r="F33">
        <v>0.5</v>
      </c>
      <c r="G33">
        <v>0.76907999999999999</v>
      </c>
      <c r="J33">
        <f t="shared" si="0"/>
        <v>0.5</v>
      </c>
      <c r="K33">
        <f t="shared" si="1"/>
        <v>0.25</v>
      </c>
      <c r="L33">
        <f t="shared" si="2"/>
        <v>0.38453999999999999</v>
      </c>
      <c r="M33">
        <f t="shared" si="3"/>
        <v>0.76907999999999999</v>
      </c>
      <c r="O33">
        <f t="shared" si="4"/>
        <v>0.55464090304591651</v>
      </c>
      <c r="P33">
        <f t="shared" si="5"/>
        <v>2.8299358073945036</v>
      </c>
      <c r="Q33">
        <f t="shared" si="6"/>
        <v>2.1544433211996785</v>
      </c>
      <c r="R33">
        <f t="shared" si="7"/>
        <v>7.2404046399999991E-2</v>
      </c>
      <c r="S33">
        <f t="shared" si="8"/>
        <v>0.26907999999999999</v>
      </c>
      <c r="U33">
        <f t="shared" si="9"/>
        <v>4.598412630248281E-2</v>
      </c>
    </row>
    <row r="34" spans="1:21">
      <c r="A34">
        <v>0.15</v>
      </c>
      <c r="B34">
        <v>0.14000000000000001</v>
      </c>
      <c r="C34">
        <v>0.87</v>
      </c>
      <c r="D34">
        <v>0.7</v>
      </c>
      <c r="E34">
        <v>12.4</v>
      </c>
      <c r="F34">
        <v>0.59</v>
      </c>
      <c r="G34">
        <v>0.56011</v>
      </c>
      <c r="J34">
        <f t="shared" si="0"/>
        <v>0.59</v>
      </c>
      <c r="K34">
        <f t="shared" si="1"/>
        <v>0.34809999999999997</v>
      </c>
      <c r="L34">
        <f t="shared" si="2"/>
        <v>0.33046490000000001</v>
      </c>
      <c r="M34">
        <f t="shared" si="3"/>
        <v>0.56011</v>
      </c>
      <c r="O34">
        <f t="shared" si="4"/>
        <v>0.64180953054622902</v>
      </c>
      <c r="P34">
        <f t="shared" si="5"/>
        <v>2.5442568456966534</v>
      </c>
      <c r="Q34">
        <f t="shared" si="6"/>
        <v>2.8115650368243541</v>
      </c>
      <c r="R34">
        <f t="shared" si="7"/>
        <v>8.934120999999983E-4</v>
      </c>
      <c r="S34">
        <f t="shared" si="8"/>
        <v>2.9889999999999972E-2</v>
      </c>
      <c r="U34">
        <f t="shared" si="9"/>
        <v>6.6748132914742101E-3</v>
      </c>
    </row>
    <row r="35" spans="1:21">
      <c r="A35">
        <v>0.15</v>
      </c>
      <c r="B35">
        <v>0.14000000000000001</v>
      </c>
      <c r="C35">
        <v>0.88</v>
      </c>
      <c r="D35">
        <v>0.7</v>
      </c>
      <c r="E35">
        <v>12.6</v>
      </c>
      <c r="F35">
        <v>0.56999999999999995</v>
      </c>
      <c r="G35">
        <v>0.76907999999999999</v>
      </c>
      <c r="J35">
        <f t="shared" si="0"/>
        <v>0.56999999999999995</v>
      </c>
      <c r="K35">
        <f t="shared" si="1"/>
        <v>0.32489999999999997</v>
      </c>
      <c r="L35">
        <f t="shared" si="2"/>
        <v>0.43837559999999998</v>
      </c>
      <c r="M35">
        <f t="shared" si="3"/>
        <v>0.76907999999999999</v>
      </c>
      <c r="O35">
        <f t="shared" si="4"/>
        <v>0.62243872443504844</v>
      </c>
      <c r="P35">
        <f t="shared" si="5"/>
        <v>2.6064277609543973</v>
      </c>
      <c r="Q35">
        <f t="shared" si="6"/>
        <v>2.1544433211996785</v>
      </c>
      <c r="R35">
        <f t="shared" si="7"/>
        <v>3.9632846400000012E-2</v>
      </c>
      <c r="S35">
        <f t="shared" si="8"/>
        <v>0.19908000000000003</v>
      </c>
      <c r="U35">
        <f t="shared" si="9"/>
        <v>2.1503663699316056E-2</v>
      </c>
    </row>
    <row r="36" spans="1:21">
      <c r="A36">
        <v>0.14000000000000001</v>
      </c>
      <c r="B36">
        <v>0.14000000000000001</v>
      </c>
      <c r="C36">
        <v>0.87</v>
      </c>
      <c r="D36">
        <v>0.7</v>
      </c>
      <c r="E36">
        <v>12.4</v>
      </c>
      <c r="F36">
        <v>0.46</v>
      </c>
      <c r="G36">
        <v>0.61245000000000005</v>
      </c>
      <c r="J36">
        <f t="shared" si="0"/>
        <v>0.46</v>
      </c>
      <c r="K36">
        <f t="shared" si="1"/>
        <v>0.21160000000000001</v>
      </c>
      <c r="L36">
        <f t="shared" si="2"/>
        <v>0.28172700000000006</v>
      </c>
      <c r="M36">
        <f t="shared" si="3"/>
        <v>0.61245000000000005</v>
      </c>
      <c r="O36">
        <f t="shared" si="4"/>
        <v>0.51589929082355546</v>
      </c>
      <c r="P36">
        <f t="shared" si="5"/>
        <v>2.9617822004979297</v>
      </c>
      <c r="Q36">
        <f t="shared" si="6"/>
        <v>2.6387799977126658</v>
      </c>
      <c r="R36">
        <f t="shared" si="7"/>
        <v>2.324100250000001E-2</v>
      </c>
      <c r="S36">
        <f t="shared" si="8"/>
        <v>0.15245000000000003</v>
      </c>
      <c r="U36">
        <f t="shared" si="9"/>
        <v>9.3220394424743825E-3</v>
      </c>
    </row>
    <row r="37" spans="1:21">
      <c r="A37">
        <v>0.14000000000000001</v>
      </c>
      <c r="B37">
        <v>0.13</v>
      </c>
      <c r="C37">
        <v>0.87</v>
      </c>
      <c r="D37">
        <v>0.6</v>
      </c>
      <c r="E37">
        <v>11.5</v>
      </c>
      <c r="F37">
        <v>0.65</v>
      </c>
      <c r="G37">
        <v>0.57998000000000005</v>
      </c>
      <c r="J37">
        <f t="shared" si="0"/>
        <v>0.65</v>
      </c>
      <c r="K37">
        <f t="shared" si="1"/>
        <v>0.42250000000000004</v>
      </c>
      <c r="L37">
        <f t="shared" si="2"/>
        <v>0.37698700000000007</v>
      </c>
      <c r="M37">
        <f t="shared" si="3"/>
        <v>0.57998000000000005</v>
      </c>
      <c r="O37">
        <f t="shared" si="4"/>
        <v>0.69992194887977077</v>
      </c>
      <c r="P37">
        <f t="shared" si="5"/>
        <v>2.3622468374761847</v>
      </c>
      <c r="Q37">
        <f t="shared" si="6"/>
        <v>2.7453249261866919</v>
      </c>
      <c r="R37">
        <f t="shared" si="7"/>
        <v>4.9028003999999964E-3</v>
      </c>
      <c r="S37">
        <f t="shared" si="8"/>
        <v>7.0019999999999971E-2</v>
      </c>
      <c r="U37">
        <f t="shared" si="9"/>
        <v>1.4386071101077534E-2</v>
      </c>
    </row>
    <row r="38" spans="1:21">
      <c r="A38">
        <v>0.14000000000000001</v>
      </c>
      <c r="B38">
        <v>0.13</v>
      </c>
      <c r="C38">
        <v>0.87</v>
      </c>
      <c r="D38">
        <v>0.6</v>
      </c>
      <c r="E38">
        <v>11.5</v>
      </c>
      <c r="F38">
        <v>0.52</v>
      </c>
      <c r="G38">
        <v>0.58001000000000003</v>
      </c>
      <c r="J38">
        <f t="shared" si="0"/>
        <v>0.52</v>
      </c>
      <c r="K38">
        <f t="shared" si="1"/>
        <v>0.27040000000000003</v>
      </c>
      <c r="L38">
        <f t="shared" si="2"/>
        <v>0.30160520000000002</v>
      </c>
      <c r="M38">
        <f t="shared" si="3"/>
        <v>0.58001000000000003</v>
      </c>
      <c r="O38">
        <f t="shared" si="4"/>
        <v>0.57401170915709709</v>
      </c>
      <c r="P38">
        <f t="shared" si="5"/>
        <v>2.7651382952309804</v>
      </c>
      <c r="Q38">
        <f t="shared" si="6"/>
        <v>2.7452255129542236</v>
      </c>
      <c r="R38">
        <f t="shared" si="7"/>
        <v>3.601200100000001E-3</v>
      </c>
      <c r="S38">
        <f t="shared" si="8"/>
        <v>6.0010000000000008E-2</v>
      </c>
      <c r="U38">
        <f t="shared" si="9"/>
        <v>3.5979493036053162E-5</v>
      </c>
    </row>
    <row r="39" spans="1:21">
      <c r="A39">
        <v>0.13</v>
      </c>
      <c r="B39">
        <v>0.12</v>
      </c>
      <c r="C39">
        <v>0.87</v>
      </c>
      <c r="D39">
        <v>0.6</v>
      </c>
      <c r="E39">
        <v>10.7</v>
      </c>
      <c r="F39">
        <v>0.36</v>
      </c>
      <c r="G39">
        <v>0.27843000000000001</v>
      </c>
      <c r="J39">
        <f t="shared" si="0"/>
        <v>0.36</v>
      </c>
      <c r="K39">
        <f t="shared" si="1"/>
        <v>0.12959999999999999</v>
      </c>
      <c r="L39">
        <f t="shared" si="2"/>
        <v>0.1002348</v>
      </c>
      <c r="M39">
        <f t="shared" si="3"/>
        <v>0.27843000000000001</v>
      </c>
      <c r="O39">
        <f t="shared" si="4"/>
        <v>0.4190452602676526</v>
      </c>
      <c r="P39">
        <f t="shared" si="5"/>
        <v>3.3045311677853912</v>
      </c>
      <c r="Q39">
        <f t="shared" si="6"/>
        <v>3.8355350502061718</v>
      </c>
      <c r="R39">
        <f t="shared" si="7"/>
        <v>6.6536648999999956E-3</v>
      </c>
      <c r="S39">
        <f t="shared" si="8"/>
        <v>8.1569999999999976E-2</v>
      </c>
      <c r="U39">
        <f t="shared" si="9"/>
        <v>1.9772651420139675E-2</v>
      </c>
    </row>
    <row r="40" spans="1:21">
      <c r="A40">
        <v>0.13</v>
      </c>
      <c r="B40">
        <v>0.12</v>
      </c>
      <c r="C40">
        <v>0.87</v>
      </c>
      <c r="D40">
        <v>0.5</v>
      </c>
      <c r="E40">
        <v>10.7</v>
      </c>
      <c r="F40">
        <v>0.49</v>
      </c>
      <c r="G40">
        <v>0.56398000000000004</v>
      </c>
      <c r="J40">
        <f t="shared" si="0"/>
        <v>0.49</v>
      </c>
      <c r="K40">
        <f t="shared" si="1"/>
        <v>0.24009999999999998</v>
      </c>
      <c r="L40">
        <f t="shared" si="2"/>
        <v>0.27635019999999999</v>
      </c>
      <c r="M40">
        <f t="shared" si="3"/>
        <v>0.56398000000000004</v>
      </c>
      <c r="O40">
        <f t="shared" si="4"/>
        <v>0.54495549999032622</v>
      </c>
      <c r="P40">
        <f t="shared" si="5"/>
        <v>2.8626159845733121</v>
      </c>
      <c r="Q40">
        <f t="shared" si="6"/>
        <v>2.7986017968360422</v>
      </c>
      <c r="R40">
        <f t="shared" si="7"/>
        <v>5.4730404000000064E-3</v>
      </c>
      <c r="S40">
        <f t="shared" si="8"/>
        <v>7.3980000000000046E-2</v>
      </c>
      <c r="U40">
        <f t="shared" si="9"/>
        <v>3.6193160061807905E-4</v>
      </c>
    </row>
    <row r="41" spans="1:21">
      <c r="A41">
        <v>0.12</v>
      </c>
      <c r="B41">
        <v>0.12</v>
      </c>
      <c r="C41">
        <v>0.87</v>
      </c>
      <c r="D41">
        <v>0.5</v>
      </c>
      <c r="E41">
        <v>10.7</v>
      </c>
      <c r="F41">
        <v>0.45</v>
      </c>
      <c r="G41">
        <v>0.48637999999999998</v>
      </c>
      <c r="J41">
        <f t="shared" si="0"/>
        <v>0.45</v>
      </c>
      <c r="K41">
        <f t="shared" si="1"/>
        <v>0.20250000000000001</v>
      </c>
      <c r="L41">
        <f t="shared" si="2"/>
        <v>0.21887099999999998</v>
      </c>
      <c r="M41">
        <f t="shared" si="3"/>
        <v>0.48637999999999998</v>
      </c>
      <c r="O41">
        <f t="shared" si="4"/>
        <v>0.50621388776796516</v>
      </c>
      <c r="P41">
        <f t="shared" si="5"/>
        <v>2.9952128339355331</v>
      </c>
      <c r="Q41">
        <f t="shared" si="6"/>
        <v>3.0642579794853928</v>
      </c>
      <c r="R41">
        <f t="shared" si="7"/>
        <v>1.3235043999999976E-3</v>
      </c>
      <c r="S41">
        <f t="shared" si="8"/>
        <v>3.6379999999999968E-2</v>
      </c>
      <c r="U41">
        <f t="shared" si="9"/>
        <v>3.93383103992239E-4</v>
      </c>
    </row>
    <row r="42" spans="1:21">
      <c r="A42">
        <v>0.12</v>
      </c>
      <c r="B42">
        <v>0.11</v>
      </c>
      <c r="C42">
        <v>0.86</v>
      </c>
      <c r="D42">
        <v>0.4</v>
      </c>
      <c r="E42">
        <v>9.6999999999999993</v>
      </c>
      <c r="F42">
        <v>0.35</v>
      </c>
      <c r="G42">
        <v>0.34209000000000001</v>
      </c>
      <c r="J42">
        <f t="shared" si="0"/>
        <v>0.35</v>
      </c>
      <c r="K42">
        <f t="shared" si="1"/>
        <v>0.12249999999999998</v>
      </c>
      <c r="L42">
        <f t="shared" si="2"/>
        <v>0.11973149999999999</v>
      </c>
      <c r="M42">
        <f t="shared" si="3"/>
        <v>0.34209000000000001</v>
      </c>
      <c r="O42">
        <f t="shared" si="4"/>
        <v>0.40935985721206231</v>
      </c>
      <c r="P42">
        <f t="shared" si="5"/>
        <v>3.3398379418699791</v>
      </c>
      <c r="Q42">
        <f t="shared" si="6"/>
        <v>3.5902375107100681</v>
      </c>
      <c r="R42">
        <f t="shared" si="7"/>
        <v>6.2568099999999561E-5</v>
      </c>
      <c r="S42">
        <f t="shared" si="8"/>
        <v>7.9099999999999726E-3</v>
      </c>
      <c r="U42">
        <f t="shared" si="9"/>
        <v>4.5252336893312501E-3</v>
      </c>
    </row>
    <row r="43" spans="1:21">
      <c r="A43">
        <v>0.12</v>
      </c>
      <c r="B43">
        <v>0.11</v>
      </c>
      <c r="C43">
        <v>0.86</v>
      </c>
      <c r="D43">
        <v>0.4</v>
      </c>
      <c r="E43">
        <v>9.6999999999999993</v>
      </c>
      <c r="F43">
        <v>0.49</v>
      </c>
      <c r="G43">
        <v>0.34209000000000001</v>
      </c>
      <c r="J43">
        <f t="shared" si="0"/>
        <v>0.49</v>
      </c>
      <c r="K43">
        <f t="shared" si="1"/>
        <v>0.24009999999999998</v>
      </c>
      <c r="L43">
        <f t="shared" si="2"/>
        <v>0.1676241</v>
      </c>
      <c r="M43">
        <f t="shared" si="3"/>
        <v>0.34209000000000001</v>
      </c>
      <c r="O43">
        <f t="shared" si="4"/>
        <v>0.54495549999032622</v>
      </c>
      <c r="P43">
        <f t="shared" si="5"/>
        <v>2.8626159845733121</v>
      </c>
      <c r="Q43">
        <f t="shared" si="6"/>
        <v>3.5902375107100681</v>
      </c>
      <c r="R43">
        <f t="shared" si="7"/>
        <v>2.1877368099999996E-2</v>
      </c>
      <c r="S43">
        <f t="shared" si="8"/>
        <v>0.14790999999999999</v>
      </c>
      <c r="U43">
        <f t="shared" si="9"/>
        <v>4.1154411086325046E-2</v>
      </c>
    </row>
    <row r="44" spans="1:21">
      <c r="A44">
        <v>0.11</v>
      </c>
      <c r="B44">
        <v>0.11</v>
      </c>
      <c r="C44">
        <v>0.85</v>
      </c>
      <c r="D44">
        <v>0.4</v>
      </c>
      <c r="E44">
        <v>9.5</v>
      </c>
      <c r="F44">
        <v>0.31</v>
      </c>
      <c r="G44">
        <v>7.6480000000000006E-2</v>
      </c>
      <c r="J44">
        <f t="shared" si="0"/>
        <v>0.31</v>
      </c>
      <c r="K44">
        <f t="shared" si="1"/>
        <v>9.6100000000000005E-2</v>
      </c>
      <c r="L44">
        <f t="shared" si="2"/>
        <v>2.3708800000000002E-2</v>
      </c>
      <c r="M44">
        <f t="shared" si="3"/>
        <v>7.6480000000000006E-2</v>
      </c>
      <c r="O44">
        <f t="shared" si="4"/>
        <v>0.3706182449897012</v>
      </c>
      <c r="P44">
        <f t="shared" si="5"/>
        <v>3.482941178855314</v>
      </c>
      <c r="Q44">
        <f t="shared" si="6"/>
        <v>4.6673376994334443</v>
      </c>
      <c r="R44">
        <f t="shared" si="7"/>
        <v>5.4531590400000003E-2</v>
      </c>
      <c r="S44">
        <f t="shared" si="8"/>
        <v>0.23352000000000001</v>
      </c>
      <c r="U44">
        <f t="shared" si="9"/>
        <v>8.651730716562149E-2</v>
      </c>
    </row>
    <row r="45" spans="1:21">
      <c r="A45">
        <v>0.11</v>
      </c>
      <c r="B45">
        <v>0.1</v>
      </c>
      <c r="C45">
        <v>0.85</v>
      </c>
      <c r="D45">
        <v>0.3</v>
      </c>
      <c r="E45">
        <v>8.6999999999999993</v>
      </c>
      <c r="F45">
        <v>0.32</v>
      </c>
      <c r="G45">
        <v>0.16053999999999999</v>
      </c>
      <c r="J45">
        <f t="shared" si="0"/>
        <v>0.32</v>
      </c>
      <c r="K45">
        <f t="shared" si="1"/>
        <v>0.1024</v>
      </c>
      <c r="L45">
        <f t="shared" si="2"/>
        <v>5.1372799999999996E-2</v>
      </c>
      <c r="M45">
        <f t="shared" si="3"/>
        <v>0.16053999999999999</v>
      </c>
      <c r="O45">
        <f t="shared" si="4"/>
        <v>0.38030364804529149</v>
      </c>
      <c r="P45">
        <f t="shared" si="5"/>
        <v>3.4468839485119327</v>
      </c>
      <c r="Q45">
        <f t="shared" si="6"/>
        <v>4.3111969638594179</v>
      </c>
      <c r="R45">
        <f t="shared" si="7"/>
        <v>2.5427491600000005E-2</v>
      </c>
      <c r="S45">
        <f t="shared" si="8"/>
        <v>0.15946000000000002</v>
      </c>
      <c r="U45">
        <f t="shared" si="9"/>
        <v>4.8296061002174755E-2</v>
      </c>
    </row>
    <row r="46" spans="1:21">
      <c r="A46">
        <v>0.25</v>
      </c>
      <c r="B46">
        <v>0.23</v>
      </c>
      <c r="C46">
        <v>1.01</v>
      </c>
      <c r="D46">
        <v>1.7</v>
      </c>
      <c r="E46">
        <v>23.7</v>
      </c>
      <c r="F46">
        <v>4.68</v>
      </c>
      <c r="G46">
        <v>4.6736800000000001</v>
      </c>
      <c r="J46">
        <f t="shared" si="0"/>
        <v>4.68</v>
      </c>
      <c r="K46">
        <f t="shared" si="1"/>
        <v>21.902399999999997</v>
      </c>
      <c r="L46">
        <f t="shared" si="2"/>
        <v>21.8728224</v>
      </c>
      <c r="M46">
        <f t="shared" si="3"/>
        <v>4.6736800000000001</v>
      </c>
      <c r="O46">
        <f t="shared" si="4"/>
        <v>4.6031393802826548</v>
      </c>
      <c r="P46">
        <f t="shared" si="5"/>
        <v>5.5991730063624869</v>
      </c>
      <c r="Q46">
        <f t="shared" si="6"/>
        <v>5.9379834801087723</v>
      </c>
      <c r="R46">
        <f t="shared" si="7"/>
        <v>3.9942399999995689E-5</v>
      </c>
      <c r="S46">
        <f t="shared" si="8"/>
        <v>6.3199999999996592E-3</v>
      </c>
      <c r="U46">
        <f t="shared" si="9"/>
        <v>4.9759790301071192E-3</v>
      </c>
    </row>
    <row r="47" spans="1:21">
      <c r="A47">
        <v>0.28999999999999998</v>
      </c>
      <c r="B47">
        <v>0.26</v>
      </c>
      <c r="C47">
        <v>0.98</v>
      </c>
      <c r="D47">
        <v>2.1</v>
      </c>
      <c r="E47">
        <v>26</v>
      </c>
      <c r="F47">
        <v>3.52</v>
      </c>
      <c r="G47">
        <v>3.6873900000000002</v>
      </c>
      <c r="J47">
        <f t="shared" si="0"/>
        <v>3.52</v>
      </c>
      <c r="K47">
        <f t="shared" si="1"/>
        <v>12.3904</v>
      </c>
      <c r="L47">
        <f t="shared" si="2"/>
        <v>12.9796128</v>
      </c>
      <c r="M47">
        <f t="shared" si="3"/>
        <v>3.6873900000000002</v>
      </c>
      <c r="O47">
        <f t="shared" si="4"/>
        <v>3.4796326258341819</v>
      </c>
      <c r="P47">
        <f t="shared" si="5"/>
        <v>1.544428601543502</v>
      </c>
      <c r="Q47">
        <f t="shared" si="6"/>
        <v>2.1039728552555252</v>
      </c>
      <c r="R47">
        <f t="shared" si="7"/>
        <v>2.801941210000005E-2</v>
      </c>
      <c r="S47">
        <f t="shared" si="8"/>
        <v>0.16739000000000015</v>
      </c>
      <c r="U47">
        <f t="shared" si="9"/>
        <v>4.3163126520275825E-2</v>
      </c>
    </row>
    <row r="48" spans="1:21">
      <c r="A48">
        <v>0.28999999999999998</v>
      </c>
      <c r="B48">
        <v>0.26</v>
      </c>
      <c r="C48">
        <v>0.99</v>
      </c>
      <c r="D48">
        <v>2.1</v>
      </c>
      <c r="E48">
        <v>26.3</v>
      </c>
      <c r="F48">
        <v>4.3499999999999996</v>
      </c>
      <c r="G48">
        <v>4.0045299999999999</v>
      </c>
      <c r="J48">
        <f t="shared" si="0"/>
        <v>4.3499999999999996</v>
      </c>
      <c r="K48">
        <f t="shared" si="1"/>
        <v>18.922499999999996</v>
      </c>
      <c r="L48">
        <f t="shared" si="2"/>
        <v>17.419705499999999</v>
      </c>
      <c r="M48">
        <f t="shared" si="3"/>
        <v>4.0045299999999999</v>
      </c>
      <c r="O48">
        <f t="shared" si="4"/>
        <v>4.2835210794481746</v>
      </c>
      <c r="P48">
        <f t="shared" si="5"/>
        <v>4.1887306709732099</v>
      </c>
      <c r="Q48">
        <f t="shared" si="6"/>
        <v>3.1245787172970831</v>
      </c>
      <c r="R48">
        <f t="shared" si="7"/>
        <v>0.11934952089999981</v>
      </c>
      <c r="S48">
        <f t="shared" si="8"/>
        <v>0.34546999999999972</v>
      </c>
      <c r="U48">
        <f t="shared" si="9"/>
        <v>7.7836022411657727E-2</v>
      </c>
    </row>
    <row r="49" spans="1:21">
      <c r="A49">
        <v>0.28999999999999998</v>
      </c>
      <c r="B49">
        <v>0.25</v>
      </c>
      <c r="C49">
        <v>0.99</v>
      </c>
      <c r="D49">
        <v>2</v>
      </c>
      <c r="E49">
        <v>25.3</v>
      </c>
      <c r="F49">
        <v>4.08</v>
      </c>
      <c r="G49">
        <v>3.8760599999999998</v>
      </c>
      <c r="J49">
        <f t="shared" si="0"/>
        <v>4.08</v>
      </c>
      <c r="K49">
        <f t="shared" si="1"/>
        <v>16.6464</v>
      </c>
      <c r="L49">
        <f t="shared" si="2"/>
        <v>15.8143248</v>
      </c>
      <c r="M49">
        <f t="shared" si="3"/>
        <v>3.8760599999999998</v>
      </c>
      <c r="O49">
        <f t="shared" si="4"/>
        <v>4.0220151969472377</v>
      </c>
      <c r="P49">
        <f t="shared" si="5"/>
        <v>3.1866997889695736</v>
      </c>
      <c r="Q49">
        <f t="shared" si="6"/>
        <v>2.6869038344672127</v>
      </c>
      <c r="R49">
        <f t="shared" si="7"/>
        <v>4.1591523600000097E-2</v>
      </c>
      <c r="S49">
        <f t="shared" si="8"/>
        <v>0.20394000000000023</v>
      </c>
      <c r="U49">
        <f t="shared" si="9"/>
        <v>2.1302919515907005E-2</v>
      </c>
    </row>
    <row r="50" spans="1:21">
      <c r="A50">
        <v>0.3</v>
      </c>
      <c r="B50">
        <v>0.26</v>
      </c>
      <c r="C50">
        <v>0.98</v>
      </c>
      <c r="D50">
        <v>2.1</v>
      </c>
      <c r="E50">
        <v>26</v>
      </c>
      <c r="F50">
        <v>3.33</v>
      </c>
      <c r="G50">
        <v>3.46556</v>
      </c>
      <c r="J50">
        <f t="shared" si="0"/>
        <v>3.33</v>
      </c>
      <c r="K50">
        <f t="shared" si="1"/>
        <v>11.088900000000001</v>
      </c>
      <c r="L50">
        <f t="shared" si="2"/>
        <v>11.540314800000001</v>
      </c>
      <c r="M50">
        <f t="shared" si="3"/>
        <v>3.46556</v>
      </c>
      <c r="O50">
        <f t="shared" si="4"/>
        <v>3.2956099677779664</v>
      </c>
      <c r="P50">
        <f t="shared" si="5"/>
        <v>1.1209044697644628</v>
      </c>
      <c r="Q50">
        <f t="shared" si="6"/>
        <v>1.5096491170646154</v>
      </c>
      <c r="R50">
        <f t="shared" si="7"/>
        <v>1.8376513599999974E-2</v>
      </c>
      <c r="S50">
        <f t="shared" si="8"/>
        <v>0.1355599999999999</v>
      </c>
      <c r="U50">
        <f t="shared" si="9"/>
        <v>2.8883013452270234E-2</v>
      </c>
    </row>
    <row r="51" spans="1:21">
      <c r="A51">
        <v>0.31</v>
      </c>
      <c r="B51">
        <v>0.27</v>
      </c>
      <c r="C51">
        <v>0.99</v>
      </c>
      <c r="D51">
        <v>2.2000000000000002</v>
      </c>
      <c r="E51">
        <v>27.3</v>
      </c>
      <c r="F51">
        <v>2.52</v>
      </c>
      <c r="G51">
        <v>3.5432100000000002</v>
      </c>
      <c r="J51">
        <f t="shared" si="0"/>
        <v>2.52</v>
      </c>
      <c r="K51">
        <f t="shared" si="1"/>
        <v>6.3504000000000005</v>
      </c>
      <c r="L51">
        <f t="shared" si="2"/>
        <v>8.9288892000000004</v>
      </c>
      <c r="M51">
        <f t="shared" si="3"/>
        <v>3.5432100000000002</v>
      </c>
      <c r="O51">
        <f t="shared" si="4"/>
        <v>2.5110923202751536</v>
      </c>
      <c r="P51">
        <f t="shared" si="5"/>
        <v>7.5191185787909967E-2</v>
      </c>
      <c r="Q51">
        <f t="shared" si="6"/>
        <v>1.7064923006944861</v>
      </c>
      <c r="R51">
        <f t="shared" si="7"/>
        <v>1.0469587041000004</v>
      </c>
      <c r="S51">
        <f t="shared" si="8"/>
        <v>1.0232100000000002</v>
      </c>
      <c r="U51">
        <f t="shared" si="9"/>
        <v>1.0652669048006009</v>
      </c>
    </row>
    <row r="52" spans="1:21">
      <c r="A52">
        <v>0.32</v>
      </c>
      <c r="B52">
        <v>0.28000000000000003</v>
      </c>
      <c r="C52">
        <v>1</v>
      </c>
      <c r="D52">
        <v>2.2999999999999998</v>
      </c>
      <c r="E52">
        <v>28.6</v>
      </c>
      <c r="F52">
        <v>3.37</v>
      </c>
      <c r="G52">
        <v>3.3773200000000001</v>
      </c>
      <c r="J52">
        <f t="shared" si="0"/>
        <v>3.37</v>
      </c>
      <c r="K52">
        <f t="shared" si="1"/>
        <v>11.356900000000001</v>
      </c>
      <c r="L52">
        <f t="shared" si="2"/>
        <v>11.381568400000001</v>
      </c>
      <c r="M52">
        <f t="shared" si="3"/>
        <v>3.3773200000000001</v>
      </c>
      <c r="O52">
        <f t="shared" si="4"/>
        <v>3.3343515800003276</v>
      </c>
      <c r="P52">
        <f t="shared" si="5"/>
        <v>1.2044390229348854</v>
      </c>
      <c r="Q52">
        <f t="shared" si="6"/>
        <v>1.3005983578957845</v>
      </c>
      <c r="R52">
        <f t="shared" si="7"/>
        <v>5.3582399999999902E-5</v>
      </c>
      <c r="S52">
        <f t="shared" si="8"/>
        <v>7.3199999999999932E-3</v>
      </c>
      <c r="U52">
        <f t="shared" si="9"/>
        <v>1.846285117268255E-3</v>
      </c>
    </row>
    <row r="53" spans="1:21">
      <c r="A53">
        <v>0.33</v>
      </c>
      <c r="B53">
        <v>0.28999999999999998</v>
      </c>
      <c r="C53">
        <v>0.99</v>
      </c>
      <c r="D53">
        <v>2.5</v>
      </c>
      <c r="E53">
        <v>29.3</v>
      </c>
      <c r="F53">
        <v>4.16</v>
      </c>
      <c r="G53">
        <v>3.8866999999999998</v>
      </c>
      <c r="J53">
        <f t="shared" si="0"/>
        <v>4.16</v>
      </c>
      <c r="K53">
        <f t="shared" si="1"/>
        <v>17.305600000000002</v>
      </c>
      <c r="L53">
        <f t="shared" si="2"/>
        <v>16.168672000000001</v>
      </c>
      <c r="M53">
        <f t="shared" si="3"/>
        <v>3.8866999999999998</v>
      </c>
      <c r="O53">
        <f t="shared" si="4"/>
        <v>4.0994984213919601</v>
      </c>
      <c r="P53">
        <f t="shared" si="5"/>
        <v>3.4693391591646794</v>
      </c>
      <c r="Q53">
        <f t="shared" si="6"/>
        <v>2.7218987474853944</v>
      </c>
      <c r="R53">
        <f t="shared" si="7"/>
        <v>7.4692890000000178E-2</v>
      </c>
      <c r="S53">
        <f t="shared" si="8"/>
        <v>0.27330000000000032</v>
      </c>
      <c r="U53">
        <f t="shared" si="9"/>
        <v>4.5283168146910288E-2</v>
      </c>
    </row>
    <row r="54" spans="1:21">
      <c r="A54">
        <v>0.34</v>
      </c>
      <c r="B54">
        <v>0.3</v>
      </c>
      <c r="C54">
        <v>0.99</v>
      </c>
      <c r="D54">
        <v>2.6</v>
      </c>
      <c r="E54">
        <v>30.3</v>
      </c>
      <c r="F54">
        <v>3.65</v>
      </c>
      <c r="G54">
        <v>3.6964999999999999</v>
      </c>
      <c r="J54">
        <f t="shared" si="0"/>
        <v>3.65</v>
      </c>
      <c r="K54">
        <f t="shared" si="1"/>
        <v>13.3225</v>
      </c>
      <c r="L54">
        <f t="shared" si="2"/>
        <v>13.492224999999999</v>
      </c>
      <c r="M54">
        <f t="shared" si="3"/>
        <v>3.6964999999999999</v>
      </c>
      <c r="O54">
        <f t="shared" si="4"/>
        <v>3.6055428655568553</v>
      </c>
      <c r="P54">
        <f t="shared" si="5"/>
        <v>1.8732319961127586</v>
      </c>
      <c r="Q54">
        <f t="shared" si="6"/>
        <v>2.1304840993295504</v>
      </c>
      <c r="R54">
        <f t="shared" si="7"/>
        <v>2.1622499999999988E-3</v>
      </c>
      <c r="S54">
        <f t="shared" si="8"/>
        <v>4.6499999999999986E-2</v>
      </c>
      <c r="U54">
        <f t="shared" si="9"/>
        <v>8.2732003061082773E-3</v>
      </c>
    </row>
    <row r="55" spans="1:21">
      <c r="A55">
        <v>0.35</v>
      </c>
      <c r="B55">
        <v>0.35</v>
      </c>
      <c r="C55">
        <v>0.99</v>
      </c>
      <c r="D55">
        <v>2.7</v>
      </c>
      <c r="E55">
        <v>35.4</v>
      </c>
      <c r="F55">
        <v>2.98</v>
      </c>
      <c r="G55">
        <v>2.9705699999999999</v>
      </c>
      <c r="J55">
        <f t="shared" si="0"/>
        <v>2.98</v>
      </c>
      <c r="K55">
        <f t="shared" si="1"/>
        <v>8.8803999999999998</v>
      </c>
      <c r="L55">
        <f t="shared" si="2"/>
        <v>8.8522985999999992</v>
      </c>
      <c r="M55">
        <f t="shared" si="3"/>
        <v>2.9705699999999999</v>
      </c>
      <c r="O55">
        <f t="shared" si="4"/>
        <v>2.9566208608323068</v>
      </c>
      <c r="P55">
        <f t="shared" si="5"/>
        <v>0.51802372867997648</v>
      </c>
      <c r="Q55">
        <f t="shared" si="6"/>
        <v>0.53829777643474486</v>
      </c>
      <c r="R55">
        <f t="shared" si="7"/>
        <v>8.8924900000000935E-5</v>
      </c>
      <c r="S55">
        <f t="shared" si="8"/>
        <v>9.4300000000000495E-3</v>
      </c>
      <c r="U55">
        <f t="shared" si="9"/>
        <v>1.9457848351967077E-4</v>
      </c>
    </row>
    <row r="56" spans="1:21">
      <c r="A56">
        <v>0.11</v>
      </c>
      <c r="B56">
        <v>0.1</v>
      </c>
      <c r="C56">
        <v>0.87</v>
      </c>
      <c r="D56">
        <v>0.3</v>
      </c>
      <c r="E56">
        <v>8.9</v>
      </c>
      <c r="F56">
        <v>0.36</v>
      </c>
      <c r="G56">
        <v>0.74797999999999998</v>
      </c>
      <c r="J56">
        <f t="shared" si="0"/>
        <v>0.36</v>
      </c>
      <c r="K56">
        <f t="shared" si="1"/>
        <v>0.12959999999999999</v>
      </c>
      <c r="L56">
        <f t="shared" si="2"/>
        <v>0.26927279999999998</v>
      </c>
      <c r="M56">
        <f t="shared" si="3"/>
        <v>0.74797999999999998</v>
      </c>
      <c r="O56">
        <f t="shared" si="4"/>
        <v>0.4190452602676526</v>
      </c>
      <c r="P56">
        <f t="shared" si="5"/>
        <v>3.3045311677853912</v>
      </c>
      <c r="Q56">
        <f t="shared" si="6"/>
        <v>2.2168297843685094</v>
      </c>
      <c r="R56">
        <f t="shared" si="7"/>
        <v>0.1505284804</v>
      </c>
      <c r="S56">
        <f t="shared" si="8"/>
        <v>0.38797999999999999</v>
      </c>
      <c r="U56">
        <f t="shared" si="9"/>
        <v>0.10819806300278711</v>
      </c>
    </row>
    <row r="57" spans="1:21">
      <c r="A57">
        <v>0.11</v>
      </c>
      <c r="B57">
        <v>0.1</v>
      </c>
      <c r="C57">
        <v>0.87</v>
      </c>
      <c r="D57">
        <v>0.4</v>
      </c>
      <c r="E57">
        <v>8.9</v>
      </c>
      <c r="F57">
        <v>0.32</v>
      </c>
      <c r="G57">
        <v>0.48996000000000001</v>
      </c>
      <c r="J57">
        <f t="shared" si="0"/>
        <v>0.32</v>
      </c>
      <c r="K57">
        <f t="shared" si="1"/>
        <v>0.1024</v>
      </c>
      <c r="L57">
        <f t="shared" si="2"/>
        <v>0.15678720000000002</v>
      </c>
      <c r="M57">
        <f t="shared" si="3"/>
        <v>0.48996000000000001</v>
      </c>
      <c r="O57">
        <f t="shared" si="4"/>
        <v>0.38030364804529149</v>
      </c>
      <c r="P57">
        <f t="shared" si="5"/>
        <v>3.4468839485119327</v>
      </c>
      <c r="Q57">
        <f t="shared" si="6"/>
        <v>3.0517372000776009</v>
      </c>
      <c r="R57">
        <f t="shared" si="7"/>
        <v>2.88864016E-2</v>
      </c>
      <c r="S57">
        <f t="shared" si="8"/>
        <v>0.16996</v>
      </c>
      <c r="U57">
        <f t="shared" si="9"/>
        <v>1.2024515524014907E-2</v>
      </c>
    </row>
    <row r="58" spans="1:21">
      <c r="A58">
        <v>0.12</v>
      </c>
      <c r="B58">
        <v>0.11</v>
      </c>
      <c r="C58">
        <v>0.87</v>
      </c>
      <c r="D58">
        <v>0.4</v>
      </c>
      <c r="E58">
        <v>9.8000000000000007</v>
      </c>
      <c r="F58">
        <v>0.76</v>
      </c>
      <c r="G58">
        <v>0.63543000000000005</v>
      </c>
      <c r="J58">
        <f t="shared" si="0"/>
        <v>0.76</v>
      </c>
      <c r="K58">
        <f t="shared" si="1"/>
        <v>0.5776</v>
      </c>
      <c r="L58">
        <f t="shared" si="2"/>
        <v>0.48292680000000004</v>
      </c>
      <c r="M58">
        <f t="shared" si="3"/>
        <v>0.63543000000000005</v>
      </c>
      <c r="O58">
        <f t="shared" si="4"/>
        <v>0.80646138249126387</v>
      </c>
      <c r="P58">
        <f t="shared" si="5"/>
        <v>2.0461037374546325</v>
      </c>
      <c r="Q58">
        <f t="shared" si="6"/>
        <v>2.5646491738425357</v>
      </c>
      <c r="R58">
        <f t="shared" si="7"/>
        <v>1.551768489999999E-2</v>
      </c>
      <c r="S58">
        <f t="shared" si="8"/>
        <v>0.12456999999999996</v>
      </c>
      <c r="U58">
        <f t="shared" si="9"/>
        <v>2.9251733796872983E-2</v>
      </c>
    </row>
    <row r="59" spans="1:21">
      <c r="A59">
        <v>0.13</v>
      </c>
      <c r="B59">
        <v>0.12</v>
      </c>
      <c r="C59">
        <v>0.88</v>
      </c>
      <c r="D59">
        <v>0.5</v>
      </c>
      <c r="E59">
        <v>10.8</v>
      </c>
      <c r="F59">
        <v>0.94</v>
      </c>
      <c r="G59">
        <v>0.88231999999999999</v>
      </c>
      <c r="J59">
        <f t="shared" si="0"/>
        <v>0.94</v>
      </c>
      <c r="K59">
        <f t="shared" si="1"/>
        <v>0.88359999999999994</v>
      </c>
      <c r="L59">
        <f t="shared" si="2"/>
        <v>0.82938079999999992</v>
      </c>
      <c r="M59">
        <f t="shared" si="3"/>
        <v>0.88231999999999999</v>
      </c>
      <c r="O59">
        <f t="shared" si="4"/>
        <v>0.98079863749188889</v>
      </c>
      <c r="P59">
        <f t="shared" si="5"/>
        <v>1.5777459355783954</v>
      </c>
      <c r="Q59">
        <f t="shared" si="6"/>
        <v>1.8348387747788995</v>
      </c>
      <c r="R59">
        <f t="shared" si="7"/>
        <v>3.3269823999999945E-3</v>
      </c>
      <c r="S59">
        <f t="shared" si="8"/>
        <v>5.7679999999999954E-2</v>
      </c>
      <c r="U59">
        <f t="shared" si="9"/>
        <v>9.6980420422588653E-3</v>
      </c>
    </row>
    <row r="60" spans="1:21">
      <c r="A60">
        <v>0.13</v>
      </c>
      <c r="B60">
        <v>0.12</v>
      </c>
      <c r="C60">
        <v>0.88</v>
      </c>
      <c r="D60">
        <v>0.6</v>
      </c>
      <c r="E60">
        <v>10.8</v>
      </c>
      <c r="F60">
        <v>0.69</v>
      </c>
      <c r="G60">
        <v>0.56581999999999999</v>
      </c>
      <c r="J60">
        <f t="shared" si="0"/>
        <v>0.69</v>
      </c>
      <c r="K60">
        <f t="shared" si="1"/>
        <v>0.47609999999999991</v>
      </c>
      <c r="L60">
        <f t="shared" si="2"/>
        <v>0.39041579999999998</v>
      </c>
      <c r="M60">
        <f t="shared" si="3"/>
        <v>0.56581999999999999</v>
      </c>
      <c r="O60">
        <f t="shared" si="4"/>
        <v>0.73866356110213183</v>
      </c>
      <c r="P60">
        <f t="shared" si="5"/>
        <v>2.2446591132898419</v>
      </c>
      <c r="Q60">
        <f t="shared" si="6"/>
        <v>2.7924489023113668</v>
      </c>
      <c r="R60">
        <f t="shared" si="7"/>
        <v>1.542067239999999E-2</v>
      </c>
      <c r="S60">
        <f t="shared" si="8"/>
        <v>0.12417999999999996</v>
      </c>
      <c r="U60">
        <f t="shared" si="9"/>
        <v>2.9874896614466382E-2</v>
      </c>
    </row>
    <row r="61" spans="1:21">
      <c r="A61">
        <v>0.14000000000000001</v>
      </c>
      <c r="B61">
        <v>0.13</v>
      </c>
      <c r="C61">
        <v>0.87</v>
      </c>
      <c r="D61">
        <v>0.6</v>
      </c>
      <c r="E61">
        <v>11.5</v>
      </c>
      <c r="F61">
        <v>0.55000000000000004</v>
      </c>
      <c r="G61">
        <v>0.57998000000000005</v>
      </c>
      <c r="J61">
        <f t="shared" si="0"/>
        <v>0.55000000000000004</v>
      </c>
      <c r="K61">
        <f t="shared" si="1"/>
        <v>0.30250000000000005</v>
      </c>
      <c r="L61">
        <f t="shared" si="2"/>
        <v>0.31898900000000008</v>
      </c>
      <c r="M61">
        <f t="shared" si="3"/>
        <v>0.57998000000000005</v>
      </c>
      <c r="O61">
        <f t="shared" si="4"/>
        <v>0.60306791832386797</v>
      </c>
      <c r="P61">
        <f t="shared" si="5"/>
        <v>2.6693491324709355</v>
      </c>
      <c r="Q61">
        <f t="shared" si="6"/>
        <v>2.7453249261866919</v>
      </c>
      <c r="R61">
        <f t="shared" si="7"/>
        <v>8.9880040000000041E-4</v>
      </c>
      <c r="S61">
        <f t="shared" si="8"/>
        <v>2.9980000000000007E-2</v>
      </c>
      <c r="U61">
        <f t="shared" si="9"/>
        <v>5.3305197252959591E-4</v>
      </c>
    </row>
    <row r="62" spans="1:21">
      <c r="A62">
        <v>0.14000000000000001</v>
      </c>
      <c r="B62">
        <v>0.13</v>
      </c>
      <c r="C62">
        <v>0.88</v>
      </c>
      <c r="D62">
        <v>0.6</v>
      </c>
      <c r="E62">
        <v>11.7</v>
      </c>
      <c r="F62">
        <v>0.94</v>
      </c>
      <c r="G62">
        <v>0.80633999999999995</v>
      </c>
      <c r="J62">
        <f t="shared" si="0"/>
        <v>0.94</v>
      </c>
      <c r="K62">
        <f t="shared" si="1"/>
        <v>0.88359999999999994</v>
      </c>
      <c r="L62">
        <f t="shared" si="2"/>
        <v>0.75795959999999996</v>
      </c>
      <c r="M62">
        <f t="shared" si="3"/>
        <v>0.80633999999999995</v>
      </c>
      <c r="O62">
        <f t="shared" si="4"/>
        <v>0.98079863749188889</v>
      </c>
      <c r="P62">
        <f t="shared" si="5"/>
        <v>1.5777459355783954</v>
      </c>
      <c r="Q62">
        <f t="shared" si="6"/>
        <v>2.0464510082750031</v>
      </c>
      <c r="R62">
        <f t="shared" si="7"/>
        <v>1.7864995599999999E-2</v>
      </c>
      <c r="S62">
        <f t="shared" si="8"/>
        <v>0.13366</v>
      </c>
      <c r="U62">
        <f t="shared" si="9"/>
        <v>3.0435816195526318E-2</v>
      </c>
    </row>
    <row r="63" spans="1:21">
      <c r="A63">
        <v>0.14000000000000001</v>
      </c>
      <c r="B63">
        <v>0.13</v>
      </c>
      <c r="C63">
        <v>0.89</v>
      </c>
      <c r="D63">
        <v>0.7</v>
      </c>
      <c r="E63">
        <v>11.8</v>
      </c>
      <c r="F63">
        <v>0.35</v>
      </c>
      <c r="G63">
        <v>0.79044999999999999</v>
      </c>
      <c r="J63">
        <f t="shared" si="0"/>
        <v>0.35</v>
      </c>
      <c r="K63">
        <f t="shared" si="1"/>
        <v>0.12249999999999998</v>
      </c>
      <c r="L63">
        <f t="shared" si="2"/>
        <v>0.2766575</v>
      </c>
      <c r="M63">
        <f t="shared" si="3"/>
        <v>0.79044999999999999</v>
      </c>
      <c r="O63">
        <f t="shared" si="4"/>
        <v>0.40935985721206231</v>
      </c>
      <c r="P63">
        <f t="shared" si="5"/>
        <v>3.3398379418699791</v>
      </c>
      <c r="Q63">
        <f t="shared" si="6"/>
        <v>2.0921661317386402</v>
      </c>
      <c r="R63">
        <f t="shared" si="7"/>
        <v>0.19399620250000002</v>
      </c>
      <c r="S63">
        <f t="shared" si="8"/>
        <v>0.44045000000000001</v>
      </c>
      <c r="U63">
        <f t="shared" si="9"/>
        <v>0.14522969693013074</v>
      </c>
    </row>
    <row r="64" spans="1:21">
      <c r="A64">
        <v>0.15</v>
      </c>
      <c r="B64">
        <v>0.14000000000000001</v>
      </c>
      <c r="C64">
        <v>0.89</v>
      </c>
      <c r="D64">
        <v>0.7</v>
      </c>
      <c r="E64">
        <v>12.7</v>
      </c>
      <c r="F64">
        <v>1.6</v>
      </c>
      <c r="G64">
        <v>1.04914</v>
      </c>
      <c r="J64">
        <f t="shared" si="0"/>
        <v>1.6</v>
      </c>
      <c r="K64">
        <f t="shared" si="1"/>
        <v>2.5600000000000005</v>
      </c>
      <c r="L64">
        <f t="shared" si="2"/>
        <v>1.6786240000000001</v>
      </c>
      <c r="M64">
        <f t="shared" si="3"/>
        <v>1.04914</v>
      </c>
      <c r="O64">
        <f t="shared" si="4"/>
        <v>1.6200352391608477</v>
      </c>
      <c r="P64">
        <f t="shared" si="5"/>
        <v>0.38050018270969777</v>
      </c>
      <c r="Q64">
        <f t="shared" si="6"/>
        <v>1.4107315521711075</v>
      </c>
      <c r="R64">
        <f t="shared" si="7"/>
        <v>0.30344673960000013</v>
      </c>
      <c r="S64">
        <f t="shared" si="8"/>
        <v>0.55086000000000013</v>
      </c>
      <c r="U64">
        <f t="shared" si="9"/>
        <v>0.3259213740965215</v>
      </c>
    </row>
    <row r="65" spans="1:21">
      <c r="A65">
        <v>0.16</v>
      </c>
      <c r="B65">
        <v>0.15</v>
      </c>
      <c r="C65">
        <v>0.89</v>
      </c>
      <c r="D65">
        <v>0.8</v>
      </c>
      <c r="E65">
        <v>13.6</v>
      </c>
      <c r="F65">
        <v>0.87</v>
      </c>
      <c r="G65">
        <v>1.0003200000000001</v>
      </c>
      <c r="J65">
        <f t="shared" si="0"/>
        <v>0.87</v>
      </c>
      <c r="K65">
        <f t="shared" si="1"/>
        <v>0.75690000000000002</v>
      </c>
      <c r="L65">
        <f t="shared" si="2"/>
        <v>0.87027840000000012</v>
      </c>
      <c r="M65">
        <f t="shared" si="3"/>
        <v>1.0003200000000001</v>
      </c>
      <c r="O65">
        <f t="shared" si="4"/>
        <v>0.91300081610275696</v>
      </c>
      <c r="P65">
        <f t="shared" si="5"/>
        <v>1.7526619392615963</v>
      </c>
      <c r="Q65">
        <f t="shared" si="6"/>
        <v>1.5290860937399382</v>
      </c>
      <c r="R65">
        <f t="shared" si="7"/>
        <v>1.6983302400000028E-2</v>
      </c>
      <c r="S65">
        <f t="shared" si="8"/>
        <v>0.1303200000000001</v>
      </c>
      <c r="U65">
        <f t="shared" si="9"/>
        <v>7.6246398764805651E-3</v>
      </c>
    </row>
    <row r="66" spans="1:21">
      <c r="A66">
        <v>0.17</v>
      </c>
      <c r="B66">
        <v>0.16</v>
      </c>
      <c r="C66">
        <v>0.9</v>
      </c>
      <c r="D66">
        <v>0.9</v>
      </c>
      <c r="E66">
        <v>14.7</v>
      </c>
      <c r="F66">
        <v>1.1499999999999999</v>
      </c>
      <c r="G66">
        <v>1.30298</v>
      </c>
      <c r="J66">
        <f t="shared" si="0"/>
        <v>1.1499999999999999</v>
      </c>
      <c r="K66">
        <f t="shared" si="1"/>
        <v>1.3224999999999998</v>
      </c>
      <c r="L66">
        <f t="shared" si="2"/>
        <v>1.498427</v>
      </c>
      <c r="M66">
        <f t="shared" si="3"/>
        <v>1.30298</v>
      </c>
      <c r="O66">
        <f t="shared" si="4"/>
        <v>1.1841921016592849</v>
      </c>
      <c r="P66">
        <f t="shared" si="5"/>
        <v>1.1081564595501439</v>
      </c>
      <c r="Q66">
        <f t="shared" si="6"/>
        <v>0.87217333371915939</v>
      </c>
      <c r="R66">
        <f t="shared" si="7"/>
        <v>2.3402880400000034E-2</v>
      </c>
      <c r="S66">
        <f t="shared" si="8"/>
        <v>0.15298000000000012</v>
      </c>
      <c r="U66">
        <f t="shared" si="9"/>
        <v>1.411056479220407E-2</v>
      </c>
    </row>
    <row r="67" spans="1:21">
      <c r="A67">
        <v>0.19</v>
      </c>
      <c r="B67">
        <v>0.17</v>
      </c>
      <c r="C67">
        <v>0.91</v>
      </c>
      <c r="D67">
        <v>1.1000000000000001</v>
      </c>
      <c r="E67">
        <v>15.8</v>
      </c>
      <c r="F67">
        <v>2.02</v>
      </c>
      <c r="G67">
        <v>1.3890199999999999</v>
      </c>
      <c r="J67">
        <f t="shared" ref="J67:J78" si="10">F67</f>
        <v>2.02</v>
      </c>
      <c r="K67">
        <f t="shared" ref="K67:K78" si="11">J67^2</f>
        <v>4.0804</v>
      </c>
      <c r="L67">
        <f t="shared" ref="L67:L78" si="12">J67*G67</f>
        <v>2.8058204</v>
      </c>
      <c r="M67">
        <f t="shared" ref="M67:M78" si="13">G67</f>
        <v>1.3890199999999999</v>
      </c>
      <c r="O67">
        <f t="shared" ref="O67:O78" si="14">J67*M$81+M$82</f>
        <v>2.0268221674956397</v>
      </c>
      <c r="P67">
        <f t="shared" ref="P67:P78" si="15">(O67-M$85)^2</f>
        <v>4.412522052939568E-2</v>
      </c>
      <c r="Q67">
        <f t="shared" ref="Q67:Q78" si="16">(M67-M$85)^2</f>
        <v>0.71887032340227652</v>
      </c>
      <c r="R67">
        <f t="shared" ref="R67:R78" si="17">(G67-F67)^2</f>
        <v>0.39813576040000015</v>
      </c>
      <c r="S67">
        <f t="shared" ref="S67:S78" si="18">ABS(M67-J67)</f>
        <v>0.6309800000000001</v>
      </c>
      <c r="U67">
        <f t="shared" ref="U67:U78" si="19">(M67-O67)^2</f>
        <v>0.40679160486213617</v>
      </c>
    </row>
    <row r="68" spans="1:21">
      <c r="A68">
        <v>0.2</v>
      </c>
      <c r="B68">
        <v>0.18</v>
      </c>
      <c r="C68">
        <v>0.92</v>
      </c>
      <c r="D68">
        <v>1.2</v>
      </c>
      <c r="E68">
        <v>16.899999999999999</v>
      </c>
      <c r="F68">
        <v>1.23</v>
      </c>
      <c r="G68">
        <v>1.6720999999999999</v>
      </c>
      <c r="J68">
        <f t="shared" si="10"/>
        <v>1.23</v>
      </c>
      <c r="K68">
        <f t="shared" si="11"/>
        <v>1.5128999999999999</v>
      </c>
      <c r="L68">
        <f t="shared" si="12"/>
        <v>2.056683</v>
      </c>
      <c r="M68">
        <f t="shared" si="13"/>
        <v>1.6720999999999999</v>
      </c>
      <c r="O68">
        <f t="shared" si="14"/>
        <v>1.2616753261040072</v>
      </c>
      <c r="P68">
        <f t="shared" si="15"/>
        <v>0.95102846209202341</v>
      </c>
      <c r="Q68">
        <f t="shared" si="16"/>
        <v>0.31897894223864032</v>
      </c>
      <c r="R68">
        <f t="shared" si="17"/>
        <v>0.19545240999999994</v>
      </c>
      <c r="S68">
        <f t="shared" si="18"/>
        <v>0.44209999999999994</v>
      </c>
      <c r="U68">
        <f t="shared" si="19"/>
        <v>0.16844841294263194</v>
      </c>
    </row>
    <row r="69" spans="1:21">
      <c r="A69">
        <v>0.2</v>
      </c>
      <c r="B69">
        <v>0.19</v>
      </c>
      <c r="C69">
        <v>0.93</v>
      </c>
      <c r="D69">
        <v>1.2</v>
      </c>
      <c r="E69">
        <v>18</v>
      </c>
      <c r="F69">
        <v>2.69</v>
      </c>
      <c r="G69">
        <v>2.3212999999999999</v>
      </c>
      <c r="J69">
        <f t="shared" si="10"/>
        <v>2.69</v>
      </c>
      <c r="K69">
        <f t="shared" si="11"/>
        <v>7.2360999999999995</v>
      </c>
      <c r="L69">
        <f t="shared" si="12"/>
        <v>6.2442969999999995</v>
      </c>
      <c r="M69">
        <f t="shared" si="13"/>
        <v>2.3212999999999999</v>
      </c>
      <c r="O69">
        <f t="shared" si="14"/>
        <v>2.6757441722201882</v>
      </c>
      <c r="P69">
        <f t="shared" si="15"/>
        <v>0.19259982382158625</v>
      </c>
      <c r="Q69">
        <f t="shared" si="16"/>
        <v>7.126363641238022E-3</v>
      </c>
      <c r="R69">
        <f t="shared" si="17"/>
        <v>0.13593969000000003</v>
      </c>
      <c r="S69">
        <f t="shared" si="18"/>
        <v>0.36870000000000003</v>
      </c>
      <c r="U69">
        <f t="shared" si="19"/>
        <v>0.1256306712208545</v>
      </c>
    </row>
    <row r="70" spans="1:21">
      <c r="A70">
        <v>0.22</v>
      </c>
      <c r="B70">
        <v>0.19</v>
      </c>
      <c r="C70">
        <v>0.94</v>
      </c>
      <c r="D70">
        <v>1.4</v>
      </c>
      <c r="E70">
        <v>18.2</v>
      </c>
      <c r="F70">
        <v>2.68</v>
      </c>
      <c r="G70">
        <v>2.2291500000000002</v>
      </c>
      <c r="J70">
        <f t="shared" si="10"/>
        <v>2.68</v>
      </c>
      <c r="K70">
        <f t="shared" si="11"/>
        <v>7.1824000000000012</v>
      </c>
      <c r="L70">
        <f t="shared" si="12"/>
        <v>5.9741220000000013</v>
      </c>
      <c r="M70">
        <f t="shared" si="13"/>
        <v>2.2291500000000002</v>
      </c>
      <c r="O70">
        <f t="shared" si="14"/>
        <v>2.6660587691645983</v>
      </c>
      <c r="P70">
        <f t="shared" si="15"/>
        <v>0.18419252083142953</v>
      </c>
      <c r="Q70">
        <f t="shared" si="16"/>
        <v>5.9787037341871147E-5</v>
      </c>
      <c r="R70">
        <f t="shared" si="17"/>
        <v>0.20326572249999997</v>
      </c>
      <c r="S70">
        <f t="shared" si="18"/>
        <v>0.45084999999999997</v>
      </c>
      <c r="U70">
        <f t="shared" si="19"/>
        <v>0.19088927257292407</v>
      </c>
    </row>
    <row r="71" spans="1:21">
      <c r="A71">
        <v>0.23</v>
      </c>
      <c r="B71">
        <v>0.2</v>
      </c>
      <c r="C71">
        <v>0.95</v>
      </c>
      <c r="D71">
        <v>1.5</v>
      </c>
      <c r="E71">
        <v>19.399999999999999</v>
      </c>
      <c r="F71">
        <v>2.79</v>
      </c>
      <c r="G71">
        <v>2.6774499999999999</v>
      </c>
      <c r="J71">
        <f t="shared" si="10"/>
        <v>2.79</v>
      </c>
      <c r="K71">
        <f t="shared" si="11"/>
        <v>7.7841000000000005</v>
      </c>
      <c r="L71">
        <f t="shared" si="12"/>
        <v>7.4700854999999997</v>
      </c>
      <c r="M71">
        <f t="shared" si="13"/>
        <v>2.6774499999999999</v>
      </c>
      <c r="O71">
        <f t="shared" si="14"/>
        <v>2.7725982027760914</v>
      </c>
      <c r="P71">
        <f t="shared" si="15"/>
        <v>0.28699162728157274</v>
      </c>
      <c r="Q71">
        <f t="shared" si="16"/>
        <v>0.19409997953084854</v>
      </c>
      <c r="R71">
        <f t="shared" si="17"/>
        <v>1.2667502500000033E-2</v>
      </c>
      <c r="S71">
        <f t="shared" si="18"/>
        <v>0.11255000000000015</v>
      </c>
      <c r="U71">
        <f t="shared" si="19"/>
        <v>9.053180491520223E-3</v>
      </c>
    </row>
    <row r="72" spans="1:21">
      <c r="A72">
        <v>0.24</v>
      </c>
      <c r="B72">
        <v>0.21</v>
      </c>
      <c r="C72">
        <v>0.95</v>
      </c>
      <c r="D72">
        <v>1.6</v>
      </c>
      <c r="E72">
        <v>20.399999999999999</v>
      </c>
      <c r="F72">
        <v>2.21</v>
      </c>
      <c r="G72">
        <v>2.7715999999999998</v>
      </c>
      <c r="J72">
        <f t="shared" si="10"/>
        <v>2.21</v>
      </c>
      <c r="K72">
        <f t="shared" si="11"/>
        <v>4.8841000000000001</v>
      </c>
      <c r="L72">
        <f t="shared" si="12"/>
        <v>6.1252359999999992</v>
      </c>
      <c r="M72">
        <f t="shared" si="13"/>
        <v>2.7715999999999998</v>
      </c>
      <c r="O72">
        <f t="shared" si="14"/>
        <v>2.2108448255518547</v>
      </c>
      <c r="P72">
        <f t="shared" si="15"/>
        <v>6.7794527393023895E-4</v>
      </c>
      <c r="Q72">
        <f t="shared" si="16"/>
        <v>0.28592311730357584</v>
      </c>
      <c r="R72">
        <f t="shared" si="17"/>
        <v>0.31539455999999988</v>
      </c>
      <c r="S72">
        <f t="shared" si="18"/>
        <v>0.56159999999999988</v>
      </c>
      <c r="U72">
        <f t="shared" si="19"/>
        <v>0.31444636567036971</v>
      </c>
    </row>
    <row r="73" spans="1:21">
      <c r="A73">
        <v>0.25</v>
      </c>
      <c r="B73">
        <v>0.22</v>
      </c>
      <c r="C73">
        <v>0.95</v>
      </c>
      <c r="D73">
        <v>1.7</v>
      </c>
      <c r="E73">
        <v>21.3</v>
      </c>
      <c r="F73">
        <v>2.58</v>
      </c>
      <c r="G73">
        <v>2.6032299999999999</v>
      </c>
      <c r="J73">
        <f t="shared" si="10"/>
        <v>2.58</v>
      </c>
      <c r="K73">
        <f t="shared" si="11"/>
        <v>6.6564000000000005</v>
      </c>
      <c r="L73">
        <f t="shared" si="12"/>
        <v>6.7163333999999999</v>
      </c>
      <c r="M73">
        <f t="shared" si="13"/>
        <v>2.6032299999999999</v>
      </c>
      <c r="O73">
        <f t="shared" si="14"/>
        <v>2.5692047386086951</v>
      </c>
      <c r="P73">
        <f t="shared" si="15"/>
        <v>0.11043826448827539</v>
      </c>
      <c r="Q73">
        <f t="shared" si="16"/>
        <v>0.13421070485552389</v>
      </c>
      <c r="R73">
        <f t="shared" si="17"/>
        <v>5.3963289999999354E-4</v>
      </c>
      <c r="S73">
        <f t="shared" si="18"/>
        <v>2.3229999999999862E-2</v>
      </c>
      <c r="U73">
        <f t="shared" si="19"/>
        <v>1.1577184127466167E-3</v>
      </c>
    </row>
    <row r="74" spans="1:21">
      <c r="A74">
        <v>0.26</v>
      </c>
      <c r="B74">
        <v>0.23</v>
      </c>
      <c r="C74">
        <v>0.96</v>
      </c>
      <c r="D74">
        <v>1.8</v>
      </c>
      <c r="E74">
        <v>22.5</v>
      </c>
      <c r="F74">
        <v>2.35</v>
      </c>
      <c r="G74">
        <v>2.96523</v>
      </c>
      <c r="J74">
        <f t="shared" si="10"/>
        <v>2.35</v>
      </c>
      <c r="K74">
        <f t="shared" si="11"/>
        <v>5.5225000000000009</v>
      </c>
      <c r="L74">
        <f t="shared" si="12"/>
        <v>6.9682905000000002</v>
      </c>
      <c r="M74">
        <f t="shared" si="13"/>
        <v>2.96523</v>
      </c>
      <c r="O74">
        <f t="shared" si="14"/>
        <v>2.346440468330119</v>
      </c>
      <c r="P74">
        <f t="shared" si="15"/>
        <v>1.2003012452092898E-2</v>
      </c>
      <c r="Q74">
        <f t="shared" si="16"/>
        <v>0.53049050641396578</v>
      </c>
      <c r="R74">
        <f t="shared" si="17"/>
        <v>0.37850795289999994</v>
      </c>
      <c r="S74">
        <f t="shared" si="18"/>
        <v>0.61522999999999994</v>
      </c>
      <c r="U74">
        <f t="shared" si="19"/>
        <v>0.3829004845042307</v>
      </c>
    </row>
    <row r="75" spans="1:21">
      <c r="A75">
        <v>0.27</v>
      </c>
      <c r="B75">
        <v>0.24</v>
      </c>
      <c r="C75">
        <v>0.97</v>
      </c>
      <c r="D75">
        <v>1.9</v>
      </c>
      <c r="E75">
        <v>23.8</v>
      </c>
      <c r="F75">
        <v>4.55</v>
      </c>
      <c r="G75">
        <v>3.56271</v>
      </c>
      <c r="J75">
        <f t="shared" si="10"/>
        <v>4.55</v>
      </c>
      <c r="K75">
        <f t="shared" si="11"/>
        <v>20.702499999999997</v>
      </c>
      <c r="L75">
        <f t="shared" si="12"/>
        <v>16.210330500000001</v>
      </c>
      <c r="M75">
        <f t="shared" si="13"/>
        <v>3.56271</v>
      </c>
      <c r="O75">
        <f t="shared" si="14"/>
        <v>4.4772291405599809</v>
      </c>
      <c r="P75">
        <f t="shared" si="15"/>
        <v>5.0191543791619706</v>
      </c>
      <c r="Q75">
        <f t="shared" si="16"/>
        <v>1.7578193345905895</v>
      </c>
      <c r="R75">
        <f t="shared" si="17"/>
        <v>0.97474154409999958</v>
      </c>
      <c r="S75">
        <f t="shared" si="18"/>
        <v>0.98728999999999978</v>
      </c>
      <c r="U75">
        <f t="shared" si="19"/>
        <v>0.83634525845056595</v>
      </c>
    </row>
    <row r="76" spans="1:21">
      <c r="A76">
        <v>0.6</v>
      </c>
      <c r="B76">
        <v>0.47</v>
      </c>
      <c r="C76">
        <v>1.01</v>
      </c>
      <c r="D76">
        <v>5</v>
      </c>
      <c r="E76">
        <v>36.9</v>
      </c>
      <c r="F76">
        <v>7.05</v>
      </c>
      <c r="G76">
        <v>7.0489800000000002</v>
      </c>
      <c r="J76">
        <f t="shared" si="10"/>
        <v>7.05</v>
      </c>
      <c r="K76">
        <f t="shared" si="11"/>
        <v>49.702500000000001</v>
      </c>
      <c r="L76">
        <f t="shared" si="12"/>
        <v>49.695309000000002</v>
      </c>
      <c r="M76">
        <f t="shared" si="13"/>
        <v>7.0489800000000002</v>
      </c>
      <c r="O76">
        <f t="shared" si="14"/>
        <v>6.8985799044575513</v>
      </c>
      <c r="P76">
        <f t="shared" si="15"/>
        <v>21.731425415094975</v>
      </c>
      <c r="Q76">
        <f t="shared" si="16"/>
        <v>23.156285161771109</v>
      </c>
      <c r="R76">
        <f t="shared" si="17"/>
        <v>1.0403999999991367E-6</v>
      </c>
      <c r="S76">
        <f t="shared" si="18"/>
        <v>1.0199999999995768E-3</v>
      </c>
      <c r="U76">
        <f t="shared" si="19"/>
        <v>2.2620188739177767E-2</v>
      </c>
    </row>
    <row r="77" spans="1:21">
      <c r="A77">
        <v>0.11</v>
      </c>
      <c r="B77">
        <v>0.1</v>
      </c>
      <c r="C77">
        <v>0.7</v>
      </c>
      <c r="D77">
        <v>0.3</v>
      </c>
      <c r="E77">
        <v>8.6999999999999993</v>
      </c>
      <c r="F77">
        <v>0.2</v>
      </c>
      <c r="G77">
        <v>0.20338999999999999</v>
      </c>
      <c r="J77">
        <f t="shared" si="10"/>
        <v>0.2</v>
      </c>
      <c r="K77">
        <f t="shared" si="11"/>
        <v>4.0000000000000008E-2</v>
      </c>
      <c r="L77">
        <f t="shared" si="12"/>
        <v>4.0677999999999999E-2</v>
      </c>
      <c r="M77">
        <f t="shared" si="13"/>
        <v>0.20338999999999999</v>
      </c>
      <c r="O77">
        <f t="shared" si="14"/>
        <v>0.2640788113782081</v>
      </c>
      <c r="P77">
        <f t="shared" si="15"/>
        <v>3.8919532409026112</v>
      </c>
      <c r="Q77">
        <f t="shared" si="16"/>
        <v>4.1350905591516254</v>
      </c>
      <c r="R77">
        <f t="shared" si="17"/>
        <v>1.149209999999984E-5</v>
      </c>
      <c r="S77">
        <f t="shared" si="18"/>
        <v>3.3899999999999764E-3</v>
      </c>
      <c r="U77">
        <f t="shared" si="19"/>
        <v>3.6831318264997225E-3</v>
      </c>
    </row>
    <row r="78" spans="1:21">
      <c r="A78">
        <v>0.20499999999999999</v>
      </c>
      <c r="B78">
        <v>0.19</v>
      </c>
      <c r="C78">
        <v>0.88</v>
      </c>
      <c r="D78">
        <v>1.25</v>
      </c>
      <c r="E78">
        <v>17.8</v>
      </c>
      <c r="F78">
        <v>1.81</v>
      </c>
      <c r="G78">
        <v>1.7661100000000001</v>
      </c>
      <c r="J78">
        <f t="shared" si="10"/>
        <v>1.81</v>
      </c>
      <c r="K78">
        <f t="shared" si="11"/>
        <v>3.2761</v>
      </c>
      <c r="L78">
        <f t="shared" si="12"/>
        <v>3.1966591000000002</v>
      </c>
      <c r="M78">
        <f t="shared" si="13"/>
        <v>1.7661100000000001</v>
      </c>
      <c r="O78">
        <f t="shared" si="14"/>
        <v>1.8234287033282435</v>
      </c>
      <c r="P78">
        <f t="shared" si="15"/>
        <v>0.1709438003535331</v>
      </c>
      <c r="Q78">
        <f t="shared" si="16"/>
        <v>0.22162647162954932</v>
      </c>
      <c r="R78">
        <f t="shared" si="17"/>
        <v>1.9263320999999987E-3</v>
      </c>
      <c r="S78">
        <f t="shared" si="18"/>
        <v>4.3889999999999985E-2</v>
      </c>
      <c r="U78">
        <f t="shared" si="19"/>
        <v>3.2854337512311814E-3</v>
      </c>
    </row>
    <row r="79" spans="1:21">
      <c r="J79" t="s">
        <v>10</v>
      </c>
      <c r="K79" t="s">
        <v>11</v>
      </c>
      <c r="L79" t="s">
        <v>12</v>
      </c>
      <c r="M79" t="s">
        <v>13</v>
      </c>
    </row>
    <row r="80" spans="1:21">
      <c r="F80">
        <v>0</v>
      </c>
      <c r="H80">
        <v>0</v>
      </c>
      <c r="J80">
        <f>SUM(J2:J78)</f>
        <v>172.23999999999998</v>
      </c>
      <c r="K80">
        <f t="shared" ref="K80:M80" si="20">SUM(K2:K78)</f>
        <v>660.26559999999972</v>
      </c>
      <c r="L80">
        <f t="shared" si="20"/>
        <v>651.61450400000001</v>
      </c>
      <c r="M80">
        <f t="shared" si="20"/>
        <v>172.23992999999999</v>
      </c>
      <c r="P80">
        <f t="shared" ref="P80:S80" si="21">SUM(P2:P78)</f>
        <v>257.95512902241217</v>
      </c>
      <c r="Q80">
        <f t="shared" si="21"/>
        <v>265.67464017852473</v>
      </c>
      <c r="R80" s="4">
        <f>(SUM(R2:R79)/77)^0.5</f>
        <v>0.32216127015163426</v>
      </c>
      <c r="S80">
        <f>SUM(S2:S78)</f>
        <v>17.493509999999997</v>
      </c>
      <c r="U80">
        <f>(SUM(U2:U78)/77)^0.5</f>
        <v>0.31662815989395365</v>
      </c>
    </row>
    <row r="81" spans="6:21">
      <c r="F81">
        <v>8</v>
      </c>
      <c r="H81">
        <v>8</v>
      </c>
      <c r="J81" s="3" t="s">
        <v>14</v>
      </c>
      <c r="K81" t="s">
        <v>16</v>
      </c>
      <c r="M81" s="3">
        <f>(J80*M80-77*L80)/(J80*J80-77*K80)</f>
        <v>0.96854030555902826</v>
      </c>
    </row>
    <row r="82" spans="6:21">
      <c r="J82" t="s">
        <v>15</v>
      </c>
      <c r="K82" t="s">
        <v>17</v>
      </c>
      <c r="M82" s="3">
        <f>(M80-M81*J80)/77</f>
        <v>7.0370750266402424E-2</v>
      </c>
      <c r="Q82" s="4">
        <f>(P80/Q80)^0.5</f>
        <v>0.9853647756008459</v>
      </c>
      <c r="R82">
        <f>SUM(U2)</f>
        <v>2.1982521939155901E-3</v>
      </c>
      <c r="U82">
        <f>SUM(U2:U78)/77</f>
        <v>0.10025339163783109</v>
      </c>
    </row>
    <row r="84" spans="6:21">
      <c r="J84" t="s">
        <v>18</v>
      </c>
      <c r="M84" t="s">
        <v>19</v>
      </c>
      <c r="Q84">
        <f>Q82^0.5</f>
        <v>0.99265541634589693</v>
      </c>
      <c r="R84">
        <f>R80^0.5</f>
        <v>0.56759252122595327</v>
      </c>
      <c r="S84" s="4">
        <f>S80/77</f>
        <v>0.22718844155844151</v>
      </c>
      <c r="U84">
        <f>U80^0.5</f>
        <v>0.562697218665557</v>
      </c>
    </row>
    <row r="85" spans="6:21">
      <c r="J85">
        <f>J80/77</f>
        <v>2.2368831168831167</v>
      </c>
      <c r="M85">
        <f>M80/77</f>
        <v>2.2368822077922075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Result02 Statistic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2015-11-14T16:58:14Z</dcterms:created>
  <dcterms:modified xsi:type="dcterms:W3CDTF">2015-11-14T22:28:40Z</dcterms:modified>
</cp:coreProperties>
</file>