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stra.sharepoint.com/teams/eac/tracking_datasets/Shared Documents/EA Roadmaps &amp; Indicators -Evidence/FY 22/FCM/MTP/"/>
    </mc:Choice>
  </mc:AlternateContent>
  <xr:revisionPtr revIDLastSave="14" documentId="8_{688DBDC8-624C-4F03-A976-8C1A7AAB0369}" xr6:coauthVersionLast="45" xr6:coauthVersionMax="47" xr10:uidLastSave="{A3B0AE48-4747-4BE6-9D93-DD62BD556A71}"/>
  <bookViews>
    <workbookView xWindow="-108" yWindow="-108" windowWidth="23256" windowHeight="12576" firstSheet="2" activeTab="3" xr2:uid="{00000000-000D-0000-FFFF-FFFF00000000}"/>
  </bookViews>
  <sheets>
    <sheet name="broken explained" sheetId="7" state="hidden" r:id="rId1"/>
    <sheet name="Sheet1" sheetId="8" state="hidden" r:id="rId2"/>
    <sheet name="Posting Label" sheetId="10" r:id="rId3"/>
    <sheet name="broken explained-Revised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9" l="1"/>
  <c r="J58" i="8"/>
  <c r="J40" i="9"/>
  <c r="I40" i="9"/>
  <c r="H40" i="9"/>
  <c r="G40" i="9"/>
  <c r="F40" i="9"/>
  <c r="E36" i="9"/>
  <c r="E35" i="9"/>
  <c r="E34" i="9"/>
  <c r="E33" i="9"/>
  <c r="E32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4" i="9"/>
  <c r="E3" i="9"/>
  <c r="M58" i="8"/>
  <c r="L58" i="8"/>
  <c r="K58" i="8"/>
  <c r="M39" i="8"/>
  <c r="L39" i="8"/>
  <c r="K39" i="8"/>
  <c r="J39" i="8"/>
  <c r="I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P20" i="8"/>
  <c r="P21" i="8" s="1"/>
  <c r="H4" i="8"/>
  <c r="H3" i="8"/>
  <c r="P20" i="7"/>
  <c r="P21" i="7" s="1"/>
  <c r="E40" i="9" l="1"/>
  <c r="L61" i="8"/>
  <c r="L63" i="8" s="1"/>
  <c r="M61" i="8"/>
  <c r="M63" i="8" s="1"/>
  <c r="J42" i="8"/>
  <c r="J44" i="8" s="1"/>
  <c r="J61" i="8" s="1"/>
  <c r="J63" i="8" s="1"/>
  <c r="K42" i="8"/>
  <c r="K44" i="8" s="1"/>
  <c r="K61" i="8" s="1"/>
  <c r="K63" i="8" s="1"/>
  <c r="L42" i="8"/>
  <c r="L44" i="8" s="1"/>
  <c r="I42" i="8"/>
  <c r="M42" i="8"/>
  <c r="M44" i="8" s="1"/>
  <c r="H39" i="8"/>
  <c r="H42" i="8" s="1"/>
  <c r="M39" i="7" l="1"/>
  <c r="L39" i="7"/>
  <c r="K39" i="7"/>
  <c r="J39" i="7"/>
  <c r="I39" i="7"/>
  <c r="H30" i="7" l="1"/>
  <c r="H38" i="7"/>
  <c r="H37" i="7"/>
  <c r="H36" i="7"/>
  <c r="H35" i="7"/>
  <c r="H34" i="7"/>
  <c r="H33" i="7"/>
  <c r="H32" i="7"/>
  <c r="H31" i="7"/>
  <c r="H29" i="7"/>
  <c r="H28" i="7"/>
  <c r="H27" i="7"/>
  <c r="H26" i="7"/>
  <c r="H25" i="7"/>
  <c r="H24" i="7"/>
  <c r="H23" i="7"/>
  <c r="H22" i="7"/>
  <c r="H21" i="7"/>
  <c r="H4" i="7"/>
  <c r="H3" i="7"/>
  <c r="H39" i="7" l="1"/>
</calcChain>
</file>

<file path=xl/sharedStrings.xml><?xml version="1.0" encoding="utf-8"?>
<sst xmlns="http://schemas.openxmlformats.org/spreadsheetml/2006/main" count="254" uniqueCount="82">
  <si>
    <t>Big Rock</t>
  </si>
  <si>
    <t>JourneyPlan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</si>
  <si>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</si>
  <si>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</si>
  <si>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</si>
  <si>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</si>
  <si>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</si>
  <si>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</si>
  <si>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</si>
  <si>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</si>
  <si>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</si>
  <si>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</si>
  <si>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</si>
  <si>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Context</t>
  </si>
  <si>
    <t>environment</t>
  </si>
  <si>
    <t>Draft</t>
  </si>
  <si>
    <t>scoringMaturity</t>
  </si>
  <si>
    <t>FY21</t>
  </si>
  <si>
    <t>FY22</t>
  </si>
  <si>
    <t>FY23</t>
  </si>
  <si>
    <t>FY24</t>
  </si>
  <si>
    <t>FY25</t>
  </si>
  <si>
    <t>B2C APIs</t>
  </si>
  <si>
    <t>Cloudification – Remove Oracle Dependency</t>
  </si>
  <si>
    <t>Modernization – Persona Based Dashboard, Improved UI/UX</t>
  </si>
  <si>
    <t>Services</t>
  </si>
  <si>
    <t>Multi-Factor Manager</t>
  </si>
  <si>
    <t>Virtual Account Manager</t>
  </si>
  <si>
    <t>ARC* Recon</t>
  </si>
  <si>
    <t>Account and Ledger Services</t>
  </si>
  <si>
    <t>e-Wallet</t>
  </si>
  <si>
    <t>Receivables</t>
  </si>
  <si>
    <t>Interbank Cash Switch</t>
  </si>
  <si>
    <t>Payables</t>
  </si>
  <si>
    <t>Liquidity Services</t>
  </si>
  <si>
    <t>Containerization</t>
  </si>
  <si>
    <t>Cash Web Client</t>
  </si>
  <si>
    <t>IRIS</t>
  </si>
  <si>
    <t xml:space="preserve">Breakdown </t>
  </si>
  <si>
    <t>Breakdown 2</t>
  </si>
  <si>
    <t>variant</t>
  </si>
  <si>
    <t>Effort (md)</t>
  </si>
  <si>
    <t>broken; explained</t>
  </si>
  <si>
    <t>Fusion Cash Management</t>
  </si>
  <si>
    <t>Product Forward Branch</t>
  </si>
  <si>
    <t>Payment</t>
  </si>
  <si>
    <t xml:space="preserve">Beneficiary </t>
  </si>
  <si>
    <t>Other Modules</t>
  </si>
  <si>
    <t>Phase I</t>
  </si>
  <si>
    <t>Phase II</t>
  </si>
  <si>
    <t>POC</t>
  </si>
  <si>
    <t>Client Money Management</t>
  </si>
  <si>
    <t>Escrow</t>
  </si>
  <si>
    <t>Phase III</t>
  </si>
  <si>
    <t>Phase IV</t>
  </si>
  <si>
    <t>Widgets</t>
  </si>
  <si>
    <t>Product L3/IMPL Support</t>
  </si>
  <si>
    <t>HDFC-RA</t>
  </si>
  <si>
    <t>ECO-RA</t>
  </si>
  <si>
    <t>HBL-RA</t>
  </si>
  <si>
    <t>UAB Enhancements</t>
  </si>
  <si>
    <t>Quality - Test Case Automation</t>
  </si>
  <si>
    <t>Technical debt</t>
  </si>
  <si>
    <t>FCM - Mobile Enhancements</t>
  </si>
  <si>
    <t>Management</t>
  </si>
  <si>
    <t>Mizuho -RF</t>
  </si>
  <si>
    <t>Total</t>
  </si>
  <si>
    <t>Yearly Working Days</t>
  </si>
  <si>
    <t>No of Resources</t>
  </si>
  <si>
    <t>NA</t>
  </si>
  <si>
    <t>Product Investments</t>
  </si>
  <si>
    <t>Total Resources</t>
  </si>
  <si>
    <t>Resource Requirement</t>
  </si>
  <si>
    <t>Grand Total</t>
  </si>
  <si>
    <t>Avaiable Resources</t>
  </si>
  <si>
    <t>Variance</t>
  </si>
  <si>
    <t>Avg Resource Requirement</t>
  </si>
  <si>
    <t>Postinh Label</t>
  </si>
  <si>
    <t>MTP</t>
  </si>
  <si>
    <t>Production</t>
  </si>
  <si>
    <t>FY 22</t>
  </si>
  <si>
    <t>Remove Reports Dependency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</si>
</sst>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2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  <xf numFmtId="1" fontId="0" fillId="0" borderId="2" xfId="0" applyNumberFormat="1" applyBorder="1" applyAlignment="1">
      <alignment vertical="top" wrapText="1"/>
    </xf>
    <xf numFmtId="1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4" borderId="12" xfId="0" applyFont="1" applyFill="1" applyBorder="1" applyAlignment="1">
      <alignment horizontal="center" vertical="top" wrapText="1"/>
    </xf>
    <xf numFmtId="0" fontId="2" fillId="5" borderId="12" xfId="0" applyFont="1" applyFill="1" applyBorder="1" applyAlignment="1">
      <alignment horizontal="center" vertical="top" wrapText="1"/>
    </xf>
    <xf numFmtId="0" fontId="2" fillId="5" borderId="13" xfId="0" applyFont="1" applyFill="1" applyBorder="1" applyAlignment="1">
      <alignment horizontal="center" vertical="top" wrapText="1"/>
    </xf>
    <xf numFmtId="0" fontId="6" fillId="0" borderId="14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1" fontId="0" fillId="0" borderId="16" xfId="0" applyNumberFormat="1" applyBorder="1" applyAlignment="1">
      <alignment vertical="top" wrapText="1"/>
    </xf>
    <xf numFmtId="1" fontId="0" fillId="0" borderId="17" xfId="0" applyNumberFormat="1" applyBorder="1" applyAlignment="1">
      <alignment vertical="top" wrapText="1"/>
    </xf>
    <xf numFmtId="0" fontId="0" fillId="0" borderId="0" xfId="0" applyBorder="1" applyAlignment="1">
      <alignment horizontal="right" vertical="top" wrapText="1"/>
    </xf>
    <xf numFmtId="0" fontId="0" fillId="0" borderId="16" xfId="0" applyBorder="1" applyAlignment="1">
      <alignment horizontal="right" vertical="top" wrapText="1"/>
    </xf>
    <xf numFmtId="0" fontId="0" fillId="0" borderId="18" xfId="0" applyBorder="1" applyAlignment="1">
      <alignment vertical="top" wrapText="1"/>
    </xf>
    <xf numFmtId="0" fontId="2" fillId="5" borderId="3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1" fontId="0" fillId="0" borderId="0" xfId="0" applyNumberForma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5" xfId="0" applyFont="1" applyBorder="1" applyAlignment="1">
      <alignment vertical="center" wrapText="1"/>
    </xf>
    <xf numFmtId="1" fontId="0" fillId="0" borderId="6" xfId="0" applyNumberFormat="1" applyBorder="1" applyAlignment="1">
      <alignment vertical="top" wrapText="1"/>
    </xf>
    <xf numFmtId="0" fontId="0" fillId="0" borderId="5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1" fontId="0" fillId="0" borderId="8" xfId="0" applyNumberFormat="1" applyBorder="1" applyAlignment="1">
      <alignment vertical="top" wrapText="1"/>
    </xf>
    <xf numFmtId="1" fontId="0" fillId="0" borderId="9" xfId="0" applyNumberForma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4" fontId="0" fillId="0" borderId="16" xfId="0" applyNumberFormat="1" applyBorder="1" applyAlignment="1">
      <alignment vertical="top" wrapText="1"/>
    </xf>
    <xf numFmtId="164" fontId="0" fillId="0" borderId="17" xfId="0" applyNumberForma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9"/>
  <sheetViews>
    <sheetView topLeftCell="A13" zoomScale="120" zoomScaleNormal="120" workbookViewId="0">
      <selection activeCell="F34" sqref="F34:M34"/>
    </sheetView>
  </sheetViews>
  <sheetFormatPr defaultColWidth="8.88671875" defaultRowHeight="14.4" x14ac:dyDescent="0.3"/>
  <cols>
    <col min="1" max="1" width="4.6640625" style="4" customWidth="1"/>
    <col min="2" max="2" width="15.6640625" style="4" customWidth="1"/>
    <col min="3" max="3" width="34" style="4" customWidth="1"/>
    <col min="4" max="4" width="5.109375" style="4" customWidth="1"/>
    <col min="5" max="5" width="40.33203125" style="4" customWidth="1"/>
    <col min="6" max="6" width="27.6640625" style="4" customWidth="1"/>
    <col min="7" max="7" width="26.33203125" style="4" customWidth="1"/>
    <col min="8" max="8" width="11" style="4" customWidth="1"/>
    <col min="9" max="9" width="12.5546875" style="4" bestFit="1" customWidth="1"/>
    <col min="10" max="13" width="10.33203125" style="4" bestFit="1" customWidth="1"/>
    <col min="14" max="15" width="8.88671875" style="4"/>
    <col min="16" max="17" width="11.5546875" style="4" bestFit="1" customWidth="1"/>
    <col min="18" max="16384" width="8.88671875" style="4"/>
  </cols>
  <sheetData>
    <row r="1" spans="2:13" x14ac:dyDescent="0.3">
      <c r="B1" s="1" t="s">
        <v>13</v>
      </c>
      <c r="C1" s="2"/>
      <c r="E1" s="3" t="s">
        <v>1</v>
      </c>
    </row>
    <row r="2" spans="2:13" x14ac:dyDescent="0.3">
      <c r="B2" s="5" t="s">
        <v>2</v>
      </c>
      <c r="C2" s="12" t="s">
        <v>43</v>
      </c>
      <c r="E2" s="9" t="s">
        <v>0</v>
      </c>
      <c r="F2" s="10" t="s">
        <v>38</v>
      </c>
      <c r="G2" s="10" t="s">
        <v>39</v>
      </c>
      <c r="H2" s="9" t="s">
        <v>41</v>
      </c>
      <c r="I2" s="10" t="s">
        <v>17</v>
      </c>
      <c r="J2" s="10" t="s">
        <v>18</v>
      </c>
      <c r="K2" s="10" t="s">
        <v>19</v>
      </c>
      <c r="L2" s="10" t="s">
        <v>20</v>
      </c>
      <c r="M2" s="10" t="s">
        <v>21</v>
      </c>
    </row>
    <row r="3" spans="2:13" x14ac:dyDescent="0.3">
      <c r="B3" s="5" t="s">
        <v>3</v>
      </c>
      <c r="C3" s="8" t="s">
        <v>10</v>
      </c>
      <c r="E3" s="6" t="s">
        <v>22</v>
      </c>
      <c r="F3" s="6" t="s">
        <v>46</v>
      </c>
      <c r="G3" s="6"/>
      <c r="H3" s="7">
        <f>SUM(I3:M3)</f>
        <v>800</v>
      </c>
      <c r="I3" s="6">
        <v>240</v>
      </c>
      <c r="J3" s="6">
        <v>560</v>
      </c>
      <c r="K3" s="6"/>
      <c r="L3" s="6"/>
      <c r="M3" s="6"/>
    </row>
    <row r="4" spans="2:13" x14ac:dyDescent="0.3">
      <c r="B4" s="5"/>
      <c r="C4" s="8"/>
      <c r="E4" s="6"/>
      <c r="F4" s="6" t="s">
        <v>45</v>
      </c>
      <c r="G4" s="6"/>
      <c r="H4" s="7">
        <f t="shared" ref="H4:H30" si="0">SUM(I4:M4)</f>
        <v>900</v>
      </c>
      <c r="I4" s="6"/>
      <c r="J4" s="6">
        <v>900</v>
      </c>
      <c r="K4" s="6"/>
      <c r="L4" s="6"/>
      <c r="M4" s="6"/>
    </row>
    <row r="5" spans="2:13" x14ac:dyDescent="0.3">
      <c r="B5" s="5"/>
      <c r="C5" s="8"/>
      <c r="E5" s="6"/>
      <c r="F5" s="6" t="s">
        <v>47</v>
      </c>
      <c r="G5" s="6"/>
      <c r="H5" s="7">
        <v>2352</v>
      </c>
      <c r="I5" s="6"/>
      <c r="J5" s="6"/>
      <c r="K5" s="6"/>
      <c r="L5" s="6"/>
      <c r="M5" s="6"/>
    </row>
    <row r="6" spans="2:13" x14ac:dyDescent="0.3">
      <c r="B6" s="5"/>
      <c r="C6" s="8"/>
      <c r="E6" s="6"/>
      <c r="F6" s="6"/>
      <c r="G6" s="6" t="s">
        <v>48</v>
      </c>
      <c r="H6" s="7"/>
      <c r="I6" s="6"/>
      <c r="J6" s="6"/>
      <c r="K6" s="6">
        <v>784</v>
      </c>
      <c r="L6" s="6"/>
      <c r="M6" s="6"/>
    </row>
    <row r="7" spans="2:13" x14ac:dyDescent="0.3">
      <c r="B7" s="5"/>
      <c r="C7" s="8"/>
      <c r="E7" s="6"/>
      <c r="F7" s="6"/>
      <c r="G7" s="6" t="s">
        <v>49</v>
      </c>
      <c r="H7" s="7"/>
      <c r="I7" s="6"/>
      <c r="J7" s="6"/>
      <c r="K7" s="6"/>
      <c r="L7" s="6">
        <v>784</v>
      </c>
      <c r="M7" s="6"/>
    </row>
    <row r="8" spans="2:13" x14ac:dyDescent="0.3">
      <c r="B8" s="5"/>
      <c r="C8" s="8"/>
      <c r="E8" s="6"/>
      <c r="F8" s="6"/>
      <c r="G8" s="6" t="s">
        <v>53</v>
      </c>
      <c r="H8" s="7"/>
      <c r="I8" s="6"/>
      <c r="J8" s="6"/>
      <c r="K8" s="6"/>
      <c r="L8" s="6"/>
      <c r="M8" s="6">
        <v>784</v>
      </c>
    </row>
    <row r="9" spans="2:13" x14ac:dyDescent="0.3">
      <c r="B9" s="5" t="s">
        <v>9</v>
      </c>
      <c r="C9" s="8" t="s">
        <v>11</v>
      </c>
      <c r="E9" s="6" t="s">
        <v>23</v>
      </c>
      <c r="F9" s="6"/>
      <c r="G9" s="6"/>
      <c r="H9" s="7">
        <v>17709</v>
      </c>
      <c r="I9" s="6"/>
      <c r="J9" s="6"/>
      <c r="K9" s="6"/>
      <c r="L9" s="6"/>
      <c r="M9" s="6"/>
    </row>
    <row r="10" spans="2:13" x14ac:dyDescent="0.3">
      <c r="B10" s="5"/>
      <c r="C10" s="8"/>
      <c r="E10" s="6"/>
      <c r="F10" s="6" t="s">
        <v>50</v>
      </c>
      <c r="G10" s="6"/>
      <c r="H10" s="7"/>
      <c r="I10" s="6">
        <v>100</v>
      </c>
      <c r="J10" s="6"/>
      <c r="K10" s="6"/>
      <c r="L10" s="6"/>
      <c r="M10" s="6"/>
    </row>
    <row r="11" spans="2:13" x14ac:dyDescent="0.3">
      <c r="B11" s="5"/>
      <c r="C11" s="8"/>
      <c r="E11" s="6"/>
      <c r="F11" s="6" t="s">
        <v>48</v>
      </c>
      <c r="G11" s="6"/>
      <c r="H11" s="7"/>
      <c r="I11" s="6"/>
      <c r="J11" s="6">
        <v>500</v>
      </c>
      <c r="K11" s="6"/>
      <c r="L11" s="6"/>
      <c r="M11" s="6"/>
    </row>
    <row r="12" spans="2:13" x14ac:dyDescent="0.3">
      <c r="B12" s="5"/>
      <c r="C12" s="8"/>
      <c r="E12" s="6"/>
      <c r="F12" s="6" t="s">
        <v>49</v>
      </c>
      <c r="G12" s="6"/>
      <c r="H12" s="7"/>
      <c r="I12" s="6"/>
      <c r="J12" s="6"/>
      <c r="K12" s="6">
        <v>5703</v>
      </c>
      <c r="L12" s="6"/>
      <c r="M12" s="6"/>
    </row>
    <row r="13" spans="2:13" x14ac:dyDescent="0.3">
      <c r="B13" s="5"/>
      <c r="C13" s="8"/>
      <c r="E13" s="6"/>
      <c r="F13" s="6" t="s">
        <v>53</v>
      </c>
      <c r="G13" s="6"/>
      <c r="H13" s="7"/>
      <c r="I13" s="6"/>
      <c r="J13" s="6"/>
      <c r="K13" s="6"/>
      <c r="L13" s="6">
        <v>5703</v>
      </c>
      <c r="M13" s="6"/>
    </row>
    <row r="14" spans="2:13" x14ac:dyDescent="0.3">
      <c r="B14" s="5"/>
      <c r="C14" s="8"/>
      <c r="E14" s="6"/>
      <c r="F14" s="6" t="s">
        <v>54</v>
      </c>
      <c r="G14" s="6"/>
      <c r="H14" s="7"/>
      <c r="I14" s="6"/>
      <c r="J14" s="6"/>
      <c r="K14" s="6"/>
      <c r="L14" s="6"/>
      <c r="M14" s="6">
        <v>5703</v>
      </c>
    </row>
    <row r="15" spans="2:13" ht="28.8" x14ac:dyDescent="0.3">
      <c r="B15" s="5" t="s">
        <v>40</v>
      </c>
      <c r="C15" s="8" t="s">
        <v>42</v>
      </c>
      <c r="E15" s="6" t="s">
        <v>24</v>
      </c>
      <c r="F15" s="6"/>
      <c r="G15" s="6"/>
      <c r="H15" s="7">
        <v>4337</v>
      </c>
      <c r="I15" s="6"/>
      <c r="J15" s="6"/>
      <c r="K15" s="6"/>
      <c r="L15" s="6"/>
      <c r="M15" s="6"/>
    </row>
    <row r="16" spans="2:13" x14ac:dyDescent="0.3">
      <c r="B16" s="5"/>
      <c r="C16" s="8"/>
      <c r="E16" s="6"/>
      <c r="F16" s="6" t="s">
        <v>55</v>
      </c>
      <c r="G16" s="6"/>
      <c r="H16" s="7"/>
      <c r="I16" s="6">
        <v>867</v>
      </c>
      <c r="J16" s="6"/>
      <c r="K16" s="6"/>
      <c r="L16" s="6"/>
      <c r="M16" s="6"/>
    </row>
    <row r="17" spans="2:16" x14ac:dyDescent="0.3">
      <c r="B17" s="5"/>
      <c r="C17" s="8"/>
      <c r="E17" s="6"/>
      <c r="F17" s="6" t="s">
        <v>48</v>
      </c>
      <c r="G17" s="6"/>
      <c r="H17" s="7"/>
      <c r="I17" s="6"/>
      <c r="J17" s="6">
        <v>867</v>
      </c>
      <c r="K17" s="6"/>
      <c r="L17" s="6"/>
      <c r="M17" s="6"/>
    </row>
    <row r="18" spans="2:16" x14ac:dyDescent="0.3">
      <c r="B18" s="5"/>
      <c r="C18" s="8"/>
      <c r="E18" s="6"/>
      <c r="F18" s="6" t="s">
        <v>49</v>
      </c>
      <c r="G18" s="6"/>
      <c r="H18" s="7"/>
      <c r="I18" s="6"/>
      <c r="J18" s="6"/>
      <c r="K18" s="6">
        <v>867</v>
      </c>
      <c r="L18" s="6"/>
      <c r="M18" s="6"/>
    </row>
    <row r="19" spans="2:16" x14ac:dyDescent="0.3">
      <c r="B19" s="5"/>
      <c r="C19" s="8"/>
      <c r="E19" s="6"/>
      <c r="F19" s="6" t="s">
        <v>53</v>
      </c>
      <c r="G19" s="6"/>
      <c r="H19" s="7"/>
      <c r="I19" s="6"/>
      <c r="J19" s="6"/>
      <c r="K19" s="6"/>
      <c r="L19" s="6">
        <v>867</v>
      </c>
      <c r="M19" s="6"/>
    </row>
    <row r="20" spans="2:16" x14ac:dyDescent="0.3">
      <c r="B20" s="5"/>
      <c r="C20" s="8"/>
      <c r="E20" s="6"/>
      <c r="F20" s="6" t="s">
        <v>54</v>
      </c>
      <c r="G20" s="6"/>
      <c r="H20" s="7"/>
      <c r="I20" s="6"/>
      <c r="J20" s="6"/>
      <c r="K20" s="6"/>
      <c r="L20" s="6"/>
      <c r="M20" s="6">
        <v>869</v>
      </c>
      <c r="O20" s="4">
        <v>18</v>
      </c>
      <c r="P20" s="4">
        <f>O20*8</f>
        <v>144</v>
      </c>
    </row>
    <row r="21" spans="2:16" x14ac:dyDescent="0.3">
      <c r="B21" s="5" t="s">
        <v>4</v>
      </c>
      <c r="C21" s="12" t="s">
        <v>12</v>
      </c>
      <c r="E21" s="6" t="s">
        <v>25</v>
      </c>
      <c r="F21" s="6" t="s">
        <v>26</v>
      </c>
      <c r="G21" s="6"/>
      <c r="H21" s="7">
        <f t="shared" si="0"/>
        <v>605</v>
      </c>
      <c r="I21" s="6">
        <v>473</v>
      </c>
      <c r="J21" s="6">
        <v>132</v>
      </c>
      <c r="K21" s="6"/>
      <c r="L21" s="6"/>
      <c r="M21" s="6"/>
      <c r="P21" s="4">
        <f>P20*3</f>
        <v>432</v>
      </c>
    </row>
    <row r="22" spans="2:16" x14ac:dyDescent="0.3">
      <c r="B22" s="5" t="s">
        <v>14</v>
      </c>
      <c r="C22" s="12" t="s">
        <v>44</v>
      </c>
      <c r="E22" s="6"/>
      <c r="F22" s="6" t="s">
        <v>27</v>
      </c>
      <c r="G22" s="6" t="s">
        <v>28</v>
      </c>
      <c r="H22" s="7">
        <f t="shared" si="0"/>
        <v>1596</v>
      </c>
      <c r="I22" s="6">
        <v>1246</v>
      </c>
      <c r="J22" s="6">
        <v>350</v>
      </c>
      <c r="K22" s="6"/>
      <c r="L22" s="6"/>
      <c r="M22" s="6"/>
    </row>
    <row r="23" spans="2:16" x14ac:dyDescent="0.3">
      <c r="B23" s="5" t="s">
        <v>5</v>
      </c>
      <c r="C23" s="13"/>
      <c r="E23" s="6"/>
      <c r="F23" s="6"/>
      <c r="G23" s="6" t="s">
        <v>29</v>
      </c>
      <c r="H23" s="7">
        <f t="shared" si="0"/>
        <v>800</v>
      </c>
      <c r="I23" s="6"/>
      <c r="J23" s="6">
        <v>800</v>
      </c>
      <c r="K23" s="6"/>
      <c r="L23" s="6"/>
      <c r="M23" s="6"/>
    </row>
    <row r="24" spans="2:16" x14ac:dyDescent="0.3">
      <c r="B24" s="5" t="s">
        <v>16</v>
      </c>
      <c r="C24" s="13" t="s">
        <v>15</v>
      </c>
      <c r="E24" s="6"/>
      <c r="F24" s="6"/>
      <c r="G24" s="6" t="s">
        <v>30</v>
      </c>
      <c r="H24" s="7">
        <f t="shared" si="0"/>
        <v>750</v>
      </c>
      <c r="I24" s="6"/>
      <c r="J24" s="6"/>
      <c r="K24" s="6">
        <v>750</v>
      </c>
      <c r="L24" s="6"/>
      <c r="M24" s="6"/>
    </row>
    <row r="25" spans="2:16" x14ac:dyDescent="0.3">
      <c r="B25" s="5" t="s">
        <v>6</v>
      </c>
      <c r="C25" s="12"/>
      <c r="E25" s="6"/>
      <c r="F25" s="6"/>
      <c r="G25" s="6" t="s">
        <v>51</v>
      </c>
      <c r="H25" s="7">
        <f t="shared" si="0"/>
        <v>750</v>
      </c>
      <c r="I25" s="6"/>
      <c r="J25" s="6"/>
      <c r="K25" s="6">
        <v>750</v>
      </c>
      <c r="L25" s="6"/>
      <c r="M25" s="6"/>
    </row>
    <row r="26" spans="2:16" x14ac:dyDescent="0.3">
      <c r="B26" s="5" t="s">
        <v>7</v>
      </c>
      <c r="C26" s="11"/>
      <c r="E26" s="6"/>
      <c r="F26" s="6"/>
      <c r="G26" s="6" t="s">
        <v>52</v>
      </c>
      <c r="H26" s="7">
        <f t="shared" si="0"/>
        <v>750</v>
      </c>
      <c r="I26" s="6"/>
      <c r="J26" s="6"/>
      <c r="K26" s="6"/>
      <c r="L26" s="6">
        <v>750</v>
      </c>
      <c r="M26" s="6"/>
    </row>
    <row r="27" spans="2:16" x14ac:dyDescent="0.3">
      <c r="B27" s="5" t="s">
        <v>8</v>
      </c>
      <c r="C27" s="12"/>
      <c r="E27" s="6"/>
      <c r="F27" s="6" t="s">
        <v>31</v>
      </c>
      <c r="G27" s="6" t="s">
        <v>50</v>
      </c>
      <c r="H27" s="7">
        <f t="shared" si="0"/>
        <v>150</v>
      </c>
      <c r="I27" s="6">
        <v>150</v>
      </c>
      <c r="J27" s="6"/>
      <c r="K27" s="6"/>
      <c r="L27" s="6"/>
      <c r="M27" s="6"/>
    </row>
    <row r="28" spans="2:16" x14ac:dyDescent="0.3">
      <c r="E28" s="6"/>
      <c r="F28" s="6"/>
      <c r="G28" s="6" t="s">
        <v>48</v>
      </c>
      <c r="H28" s="7">
        <f t="shared" si="0"/>
        <v>675</v>
      </c>
      <c r="I28" s="6"/>
      <c r="J28" s="6"/>
      <c r="K28" s="6">
        <v>675</v>
      </c>
      <c r="L28" s="6"/>
      <c r="M28" s="6"/>
    </row>
    <row r="29" spans="2:16" x14ac:dyDescent="0.3">
      <c r="E29" s="6"/>
      <c r="F29" s="6"/>
      <c r="G29" s="6" t="s">
        <v>49</v>
      </c>
      <c r="H29" s="7">
        <f t="shared" si="0"/>
        <v>675</v>
      </c>
      <c r="I29" s="6"/>
      <c r="J29" s="6"/>
      <c r="K29" s="6"/>
      <c r="L29" s="6">
        <v>675</v>
      </c>
      <c r="M29" s="6"/>
    </row>
    <row r="30" spans="2:16" x14ac:dyDescent="0.3">
      <c r="E30" s="6"/>
      <c r="F30" s="6" t="s">
        <v>32</v>
      </c>
      <c r="G30" s="6" t="s">
        <v>48</v>
      </c>
      <c r="H30" s="7">
        <f t="shared" si="0"/>
        <v>532</v>
      </c>
      <c r="I30" s="6">
        <v>532</v>
      </c>
      <c r="J30" s="6"/>
      <c r="K30" s="6"/>
      <c r="L30" s="6"/>
      <c r="M30" s="6"/>
    </row>
    <row r="31" spans="2:16" x14ac:dyDescent="0.3">
      <c r="E31" s="6"/>
      <c r="F31" s="6"/>
      <c r="G31" s="6" t="s">
        <v>49</v>
      </c>
      <c r="H31" s="7">
        <f t="shared" ref="H31:H38" si="1">SUM(I31:M31)</f>
        <v>490</v>
      </c>
      <c r="I31" s="6"/>
      <c r="J31" s="6">
        <v>490</v>
      </c>
      <c r="K31" s="6"/>
      <c r="L31" s="6"/>
      <c r="M31" s="6"/>
    </row>
    <row r="32" spans="2:16" x14ac:dyDescent="0.3">
      <c r="E32" s="6"/>
      <c r="F32" s="6"/>
      <c r="G32" s="6" t="s">
        <v>53</v>
      </c>
      <c r="H32" s="7">
        <f t="shared" si="1"/>
        <v>490</v>
      </c>
      <c r="I32" s="6"/>
      <c r="J32" s="6"/>
      <c r="K32" s="6">
        <v>490</v>
      </c>
      <c r="L32" s="6"/>
      <c r="M32" s="6"/>
    </row>
    <row r="33" spans="5:13" x14ac:dyDescent="0.3">
      <c r="E33" s="6"/>
      <c r="F33" s="6" t="s">
        <v>33</v>
      </c>
      <c r="G33" s="6"/>
      <c r="H33" s="7">
        <f t="shared" si="1"/>
        <v>1995</v>
      </c>
      <c r="I33" s="6"/>
      <c r="J33" s="6"/>
      <c r="K33" s="6">
        <v>600</v>
      </c>
      <c r="L33" s="6">
        <v>1395</v>
      </c>
      <c r="M33" s="6"/>
    </row>
    <row r="34" spans="5:13" x14ac:dyDescent="0.3">
      <c r="E34" s="6"/>
      <c r="F34" s="6" t="s">
        <v>34</v>
      </c>
      <c r="G34" s="6"/>
      <c r="H34" s="7">
        <f t="shared" si="1"/>
        <v>1255</v>
      </c>
      <c r="I34" s="6"/>
      <c r="J34" s="6"/>
      <c r="K34" s="6">
        <v>100</v>
      </c>
      <c r="L34" s="6">
        <v>655</v>
      </c>
      <c r="M34" s="6">
        <v>500</v>
      </c>
    </row>
    <row r="35" spans="5:13" x14ac:dyDescent="0.3">
      <c r="E35" s="6" t="s">
        <v>35</v>
      </c>
      <c r="F35" s="6" t="s">
        <v>26</v>
      </c>
      <c r="G35" s="6"/>
      <c r="H35" s="7">
        <f t="shared" si="1"/>
        <v>50</v>
      </c>
      <c r="I35" s="6">
        <v>50</v>
      </c>
      <c r="J35" s="6"/>
      <c r="K35" s="6"/>
      <c r="L35" s="6"/>
      <c r="M35" s="6"/>
    </row>
    <row r="36" spans="5:13" x14ac:dyDescent="0.3">
      <c r="E36" s="6"/>
      <c r="F36" s="6" t="s">
        <v>27</v>
      </c>
      <c r="G36" s="6"/>
      <c r="H36" s="7">
        <f t="shared" si="1"/>
        <v>75</v>
      </c>
      <c r="I36" s="6">
        <v>75</v>
      </c>
      <c r="J36" s="6"/>
      <c r="K36" s="6"/>
      <c r="L36" s="6"/>
      <c r="M36" s="6"/>
    </row>
    <row r="37" spans="5:13" x14ac:dyDescent="0.3">
      <c r="E37" s="6"/>
      <c r="F37" s="6" t="s">
        <v>36</v>
      </c>
      <c r="G37" s="6"/>
      <c r="H37" s="7">
        <f t="shared" si="1"/>
        <v>200</v>
      </c>
      <c r="I37" s="6"/>
      <c r="J37" s="6">
        <v>200</v>
      </c>
      <c r="K37" s="6"/>
      <c r="L37" s="6"/>
      <c r="M37" s="6"/>
    </row>
    <row r="38" spans="5:13" x14ac:dyDescent="0.3">
      <c r="E38" s="6"/>
      <c r="F38" s="6" t="s">
        <v>37</v>
      </c>
      <c r="G38" s="6"/>
      <c r="H38" s="7">
        <f t="shared" si="1"/>
        <v>200</v>
      </c>
      <c r="I38" s="6"/>
      <c r="J38" s="6">
        <v>200</v>
      </c>
      <c r="K38" s="6"/>
      <c r="L38" s="6"/>
      <c r="M38" s="6"/>
    </row>
    <row r="39" spans="5:13" x14ac:dyDescent="0.3">
      <c r="E39" s="7"/>
      <c r="F39" s="7"/>
      <c r="G39" s="7"/>
      <c r="H39" s="7">
        <f t="shared" ref="H39:M39" si="2">SUM(H3:H38)</f>
        <v>38136</v>
      </c>
      <c r="I39" s="7">
        <f t="shared" si="2"/>
        <v>3733</v>
      </c>
      <c r="J39" s="7">
        <f t="shared" si="2"/>
        <v>4999</v>
      </c>
      <c r="K39" s="7">
        <f t="shared" si="2"/>
        <v>10719</v>
      </c>
      <c r="L39" s="7">
        <f t="shared" si="2"/>
        <v>10829</v>
      </c>
      <c r="M39" s="7">
        <f t="shared" si="2"/>
        <v>7856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64"/>
  <sheetViews>
    <sheetView topLeftCell="A31" workbookViewId="0">
      <selection activeCell="H64" sqref="H64"/>
    </sheetView>
  </sheetViews>
  <sheetFormatPr defaultColWidth="8.88671875" defaultRowHeight="14.4" x14ac:dyDescent="0.3"/>
  <cols>
    <col min="1" max="1" width="4.6640625" style="17" customWidth="1"/>
    <col min="2" max="2" width="15.6640625" style="17" customWidth="1"/>
    <col min="3" max="3" width="34" style="17" customWidth="1"/>
    <col min="4" max="4" width="5.109375" style="17" customWidth="1"/>
    <col min="5" max="5" width="40.33203125" style="17" customWidth="1"/>
    <col min="6" max="6" width="27.6640625" style="17" customWidth="1"/>
    <col min="7" max="7" width="29.44140625" style="17" customWidth="1"/>
    <col min="8" max="8" width="11" style="17" customWidth="1"/>
    <col min="9" max="9" width="12.5546875" style="17" bestFit="1" customWidth="1"/>
    <col min="10" max="10" width="11.5546875" style="17" bestFit="1" customWidth="1"/>
    <col min="11" max="13" width="10.33203125" style="17" bestFit="1" customWidth="1"/>
    <col min="14" max="15" width="8.88671875" style="17"/>
    <col min="16" max="17" width="11.5546875" style="17" bestFit="1" customWidth="1"/>
    <col min="18" max="16384" width="8.88671875" style="17"/>
  </cols>
  <sheetData>
    <row r="1" spans="2:13" x14ac:dyDescent="0.3">
      <c r="B1" s="1" t="s">
        <v>13</v>
      </c>
      <c r="C1" s="16"/>
      <c r="E1" s="3" t="s">
        <v>1</v>
      </c>
    </row>
    <row r="2" spans="2:13" x14ac:dyDescent="0.3">
      <c r="B2" s="5" t="s">
        <v>2</v>
      </c>
      <c r="C2" s="12" t="s">
        <v>43</v>
      </c>
      <c r="E2" s="9" t="s">
        <v>0</v>
      </c>
      <c r="F2" s="10" t="s">
        <v>38</v>
      </c>
      <c r="G2" s="10" t="s">
        <v>39</v>
      </c>
      <c r="H2" s="9" t="s">
        <v>41</v>
      </c>
      <c r="I2" s="10" t="s">
        <v>17</v>
      </c>
      <c r="J2" s="10" t="s">
        <v>18</v>
      </c>
      <c r="K2" s="10" t="s">
        <v>19</v>
      </c>
      <c r="L2" s="10" t="s">
        <v>20</v>
      </c>
      <c r="M2" s="10" t="s">
        <v>21</v>
      </c>
    </row>
    <row r="3" spans="2:13" x14ac:dyDescent="0.3">
      <c r="B3" s="5" t="s">
        <v>3</v>
      </c>
      <c r="C3" s="8" t="s">
        <v>10</v>
      </c>
      <c r="E3" s="6" t="s">
        <v>22</v>
      </c>
      <c r="F3" s="6" t="s">
        <v>46</v>
      </c>
      <c r="G3" s="6"/>
      <c r="H3" s="7">
        <f>SUM(I3:M3)</f>
        <v>800</v>
      </c>
      <c r="I3" s="6">
        <v>240</v>
      </c>
      <c r="J3" s="6">
        <v>560</v>
      </c>
      <c r="K3" s="6"/>
      <c r="L3" s="6"/>
      <c r="M3" s="6"/>
    </row>
    <row r="4" spans="2:13" x14ac:dyDescent="0.3">
      <c r="B4" s="5"/>
      <c r="C4" s="8"/>
      <c r="E4" s="6"/>
      <c r="F4" s="6" t="s">
        <v>45</v>
      </c>
      <c r="G4" s="6"/>
      <c r="H4" s="7">
        <f t="shared" ref="H4:H38" si="0">SUM(I4:M4)</f>
        <v>900</v>
      </c>
      <c r="I4" s="6"/>
      <c r="J4" s="6">
        <v>900</v>
      </c>
      <c r="K4" s="6"/>
      <c r="L4" s="6"/>
      <c r="M4" s="6"/>
    </row>
    <row r="5" spans="2:13" x14ac:dyDescent="0.3">
      <c r="B5" s="5"/>
      <c r="C5" s="8"/>
      <c r="E5" s="6"/>
      <c r="F5" s="6" t="s">
        <v>47</v>
      </c>
      <c r="G5" s="6"/>
      <c r="H5" s="7">
        <v>2352</v>
      </c>
      <c r="I5" s="6"/>
      <c r="J5" s="6"/>
      <c r="K5" s="6"/>
      <c r="L5" s="6"/>
      <c r="M5" s="6"/>
    </row>
    <row r="6" spans="2:13" x14ac:dyDescent="0.3">
      <c r="B6" s="5"/>
      <c r="C6" s="8"/>
      <c r="E6" s="6"/>
      <c r="F6" s="6"/>
      <c r="G6" s="6" t="s">
        <v>48</v>
      </c>
      <c r="H6" s="7"/>
      <c r="I6" s="6"/>
      <c r="J6" s="6"/>
      <c r="K6" s="6">
        <v>784</v>
      </c>
      <c r="L6" s="6"/>
      <c r="M6" s="6"/>
    </row>
    <row r="7" spans="2:13" x14ac:dyDescent="0.3">
      <c r="B7" s="5"/>
      <c r="C7" s="8"/>
      <c r="E7" s="6"/>
      <c r="F7" s="6"/>
      <c r="G7" s="6" t="s">
        <v>49</v>
      </c>
      <c r="H7" s="7"/>
      <c r="I7" s="6"/>
      <c r="J7" s="6"/>
      <c r="K7" s="6"/>
      <c r="L7" s="6">
        <v>784</v>
      </c>
      <c r="M7" s="6"/>
    </row>
    <row r="8" spans="2:13" x14ac:dyDescent="0.3">
      <c r="B8" s="5"/>
      <c r="C8" s="8"/>
      <c r="E8" s="6"/>
      <c r="F8" s="6"/>
      <c r="G8" s="6" t="s">
        <v>53</v>
      </c>
      <c r="H8" s="7"/>
      <c r="I8" s="6"/>
      <c r="J8" s="6"/>
      <c r="K8" s="6"/>
      <c r="L8" s="6"/>
      <c r="M8" s="6">
        <v>784</v>
      </c>
    </row>
    <row r="9" spans="2:13" x14ac:dyDescent="0.3">
      <c r="B9" s="5" t="s">
        <v>9</v>
      </c>
      <c r="C9" s="8" t="s">
        <v>11</v>
      </c>
      <c r="E9" s="6" t="s">
        <v>23</v>
      </c>
      <c r="F9" s="6"/>
      <c r="G9" s="6"/>
      <c r="H9" s="7">
        <v>17709</v>
      </c>
      <c r="I9" s="6"/>
      <c r="J9" s="6"/>
      <c r="K9" s="6"/>
      <c r="L9" s="6"/>
      <c r="M9" s="6"/>
    </row>
    <row r="10" spans="2:13" x14ac:dyDescent="0.3">
      <c r="B10" s="5"/>
      <c r="C10" s="8"/>
      <c r="E10" s="6"/>
      <c r="F10" s="6" t="s">
        <v>50</v>
      </c>
      <c r="G10" s="6"/>
      <c r="H10" s="7"/>
      <c r="I10" s="6">
        <v>100</v>
      </c>
      <c r="J10" s="6"/>
      <c r="K10" s="6"/>
      <c r="L10" s="6"/>
      <c r="M10" s="6"/>
    </row>
    <row r="11" spans="2:13" x14ac:dyDescent="0.3">
      <c r="B11" s="5"/>
      <c r="C11" s="8"/>
      <c r="E11" s="6"/>
      <c r="F11" s="6" t="s">
        <v>48</v>
      </c>
      <c r="G11" s="6"/>
      <c r="H11" s="7"/>
      <c r="I11" s="6"/>
      <c r="J11" s="6">
        <v>500</v>
      </c>
      <c r="K11" s="6"/>
      <c r="L11" s="6"/>
      <c r="M11" s="6"/>
    </row>
    <row r="12" spans="2:13" x14ac:dyDescent="0.3">
      <c r="B12" s="5"/>
      <c r="C12" s="8"/>
      <c r="E12" s="6"/>
      <c r="F12" s="6" t="s">
        <v>49</v>
      </c>
      <c r="G12" s="6"/>
      <c r="H12" s="7"/>
      <c r="I12" s="6"/>
      <c r="J12" s="6"/>
      <c r="K12" s="6">
        <v>5703</v>
      </c>
      <c r="L12" s="6"/>
      <c r="M12" s="6"/>
    </row>
    <row r="13" spans="2:13" x14ac:dyDescent="0.3">
      <c r="B13" s="5"/>
      <c r="C13" s="8"/>
      <c r="E13" s="6"/>
      <c r="F13" s="6" t="s">
        <v>53</v>
      </c>
      <c r="G13" s="6"/>
      <c r="H13" s="7"/>
      <c r="I13" s="6"/>
      <c r="J13" s="6"/>
      <c r="K13" s="6"/>
      <c r="L13" s="6">
        <v>5703</v>
      </c>
      <c r="M13" s="6"/>
    </row>
    <row r="14" spans="2:13" x14ac:dyDescent="0.3">
      <c r="B14" s="5"/>
      <c r="C14" s="8"/>
      <c r="E14" s="6"/>
      <c r="F14" s="6" t="s">
        <v>54</v>
      </c>
      <c r="G14" s="6"/>
      <c r="H14" s="7"/>
      <c r="I14" s="6"/>
      <c r="J14" s="6"/>
      <c r="K14" s="6"/>
      <c r="L14" s="6"/>
      <c r="M14" s="6">
        <v>5703</v>
      </c>
    </row>
    <row r="15" spans="2:13" ht="28.8" x14ac:dyDescent="0.3">
      <c r="B15" s="5" t="s">
        <v>40</v>
      </c>
      <c r="C15" s="8" t="s">
        <v>42</v>
      </c>
      <c r="E15" s="6" t="s">
        <v>24</v>
      </c>
      <c r="F15" s="6"/>
      <c r="G15" s="6"/>
      <c r="H15" s="7">
        <v>4337</v>
      </c>
      <c r="I15" s="6"/>
      <c r="J15" s="6"/>
      <c r="K15" s="6"/>
      <c r="L15" s="6"/>
      <c r="M15" s="6"/>
    </row>
    <row r="16" spans="2:13" x14ac:dyDescent="0.3">
      <c r="B16" s="5"/>
      <c r="C16" s="8"/>
      <c r="E16" s="6"/>
      <c r="F16" s="6" t="s">
        <v>55</v>
      </c>
      <c r="G16" s="6"/>
      <c r="H16" s="7"/>
      <c r="I16" s="6">
        <v>867</v>
      </c>
      <c r="J16" s="6"/>
      <c r="K16" s="6"/>
      <c r="L16" s="6"/>
      <c r="M16" s="6"/>
    </row>
    <row r="17" spans="2:16" x14ac:dyDescent="0.3">
      <c r="B17" s="5"/>
      <c r="C17" s="8"/>
      <c r="E17" s="6"/>
      <c r="F17" s="6" t="s">
        <v>48</v>
      </c>
      <c r="G17" s="6"/>
      <c r="H17" s="7"/>
      <c r="I17" s="6"/>
      <c r="J17" s="6">
        <v>867</v>
      </c>
      <c r="K17" s="6"/>
      <c r="L17" s="6"/>
      <c r="M17" s="6"/>
    </row>
    <row r="18" spans="2:16" x14ac:dyDescent="0.3">
      <c r="B18" s="5"/>
      <c r="C18" s="8"/>
      <c r="E18" s="6"/>
      <c r="F18" s="6" t="s">
        <v>49</v>
      </c>
      <c r="G18" s="6"/>
      <c r="H18" s="7"/>
      <c r="I18" s="6"/>
      <c r="J18" s="6"/>
      <c r="K18" s="6">
        <v>867</v>
      </c>
      <c r="L18" s="6"/>
      <c r="M18" s="6"/>
    </row>
    <row r="19" spans="2:16" x14ac:dyDescent="0.3">
      <c r="B19" s="5"/>
      <c r="C19" s="8"/>
      <c r="E19" s="6"/>
      <c r="F19" s="6" t="s">
        <v>53</v>
      </c>
      <c r="G19" s="6"/>
      <c r="H19" s="7"/>
      <c r="I19" s="6"/>
      <c r="J19" s="6"/>
      <c r="K19" s="6"/>
      <c r="L19" s="6">
        <v>867</v>
      </c>
      <c r="M19" s="6"/>
    </row>
    <row r="20" spans="2:16" x14ac:dyDescent="0.3">
      <c r="B20" s="5"/>
      <c r="C20" s="8"/>
      <c r="E20" s="6"/>
      <c r="F20" s="6" t="s">
        <v>54</v>
      </c>
      <c r="G20" s="6"/>
      <c r="H20" s="7"/>
      <c r="I20" s="6"/>
      <c r="J20" s="6"/>
      <c r="K20" s="6"/>
      <c r="L20" s="6"/>
      <c r="M20" s="6">
        <v>869</v>
      </c>
      <c r="O20" s="17">
        <v>18</v>
      </c>
      <c r="P20" s="17">
        <f>O20*8</f>
        <v>144</v>
      </c>
    </row>
    <row r="21" spans="2:16" x14ac:dyDescent="0.3">
      <c r="B21" s="5" t="s">
        <v>4</v>
      </c>
      <c r="C21" s="12" t="s">
        <v>12</v>
      </c>
      <c r="E21" s="6" t="s">
        <v>25</v>
      </c>
      <c r="F21" s="6" t="s">
        <v>26</v>
      </c>
      <c r="G21" s="6"/>
      <c r="H21" s="7">
        <f t="shared" si="0"/>
        <v>605</v>
      </c>
      <c r="I21" s="6">
        <v>473</v>
      </c>
      <c r="J21" s="6">
        <v>132</v>
      </c>
      <c r="K21" s="6"/>
      <c r="L21" s="6"/>
      <c r="M21" s="6"/>
      <c r="P21" s="17">
        <f>P20*3</f>
        <v>432</v>
      </c>
    </row>
    <row r="22" spans="2:16" x14ac:dyDescent="0.3">
      <c r="B22" s="5" t="s">
        <v>14</v>
      </c>
      <c r="C22" s="12" t="s">
        <v>44</v>
      </c>
      <c r="E22" s="6"/>
      <c r="F22" s="6" t="s">
        <v>27</v>
      </c>
      <c r="G22" s="6" t="s">
        <v>28</v>
      </c>
      <c r="H22" s="7">
        <f t="shared" si="0"/>
        <v>1596</v>
      </c>
      <c r="I22" s="6">
        <v>1246</v>
      </c>
      <c r="J22" s="6">
        <v>350</v>
      </c>
      <c r="K22" s="6"/>
      <c r="L22" s="6"/>
      <c r="M22" s="6"/>
    </row>
    <row r="23" spans="2:16" x14ac:dyDescent="0.3">
      <c r="B23" s="5" t="s">
        <v>5</v>
      </c>
      <c r="C23" s="13"/>
      <c r="E23" s="6"/>
      <c r="F23" s="6"/>
      <c r="G23" s="6" t="s">
        <v>29</v>
      </c>
      <c r="H23" s="7">
        <f t="shared" si="0"/>
        <v>800</v>
      </c>
      <c r="I23" s="6"/>
      <c r="J23" s="6">
        <v>800</v>
      </c>
      <c r="K23" s="6"/>
      <c r="L23" s="6"/>
      <c r="M23" s="6"/>
    </row>
    <row r="24" spans="2:16" x14ac:dyDescent="0.3">
      <c r="B24" s="5" t="s">
        <v>16</v>
      </c>
      <c r="C24" s="13" t="s">
        <v>15</v>
      </c>
      <c r="E24" s="6"/>
      <c r="F24" s="6"/>
      <c r="G24" s="6" t="s">
        <v>30</v>
      </c>
      <c r="H24" s="7">
        <f t="shared" si="0"/>
        <v>750</v>
      </c>
      <c r="I24" s="6"/>
      <c r="J24" s="6"/>
      <c r="K24" s="6">
        <v>750</v>
      </c>
      <c r="L24" s="6"/>
      <c r="M24" s="6"/>
    </row>
    <row r="25" spans="2:16" x14ac:dyDescent="0.3">
      <c r="B25" s="5" t="s">
        <v>6</v>
      </c>
      <c r="C25" s="12"/>
      <c r="E25" s="6"/>
      <c r="F25" s="6"/>
      <c r="G25" s="6" t="s">
        <v>51</v>
      </c>
      <c r="H25" s="7">
        <f t="shared" si="0"/>
        <v>750</v>
      </c>
      <c r="I25" s="6"/>
      <c r="J25" s="6"/>
      <c r="K25" s="6">
        <v>750</v>
      </c>
      <c r="L25" s="6"/>
      <c r="M25" s="6"/>
    </row>
    <row r="26" spans="2:16" x14ac:dyDescent="0.3">
      <c r="B26" s="5" t="s">
        <v>7</v>
      </c>
      <c r="C26" s="11"/>
      <c r="E26" s="6"/>
      <c r="F26" s="6"/>
      <c r="G26" s="6" t="s">
        <v>52</v>
      </c>
      <c r="H26" s="7">
        <f t="shared" si="0"/>
        <v>750</v>
      </c>
      <c r="I26" s="6"/>
      <c r="J26" s="6"/>
      <c r="K26" s="6"/>
      <c r="L26" s="6">
        <v>750</v>
      </c>
      <c r="M26" s="6"/>
    </row>
    <row r="27" spans="2:16" x14ac:dyDescent="0.3">
      <c r="B27" s="5" t="s">
        <v>8</v>
      </c>
      <c r="C27" s="12"/>
      <c r="E27" s="6"/>
      <c r="F27" s="6" t="s">
        <v>31</v>
      </c>
      <c r="G27" s="6" t="s">
        <v>50</v>
      </c>
      <c r="H27" s="7">
        <f t="shared" si="0"/>
        <v>150</v>
      </c>
      <c r="I27" s="6">
        <v>150</v>
      </c>
      <c r="J27" s="6"/>
      <c r="K27" s="6"/>
      <c r="L27" s="6"/>
      <c r="M27" s="6"/>
    </row>
    <row r="28" spans="2:16" x14ac:dyDescent="0.3">
      <c r="E28" s="6"/>
      <c r="F28" s="6"/>
      <c r="G28" s="6" t="s">
        <v>48</v>
      </c>
      <c r="H28" s="7">
        <f t="shared" si="0"/>
        <v>675</v>
      </c>
      <c r="I28" s="6"/>
      <c r="J28" s="6"/>
      <c r="K28" s="6">
        <v>675</v>
      </c>
      <c r="L28" s="6"/>
      <c r="M28" s="6"/>
    </row>
    <row r="29" spans="2:16" x14ac:dyDescent="0.3">
      <c r="E29" s="6"/>
      <c r="F29" s="6"/>
      <c r="G29" s="6" t="s">
        <v>49</v>
      </c>
      <c r="H29" s="7">
        <f t="shared" si="0"/>
        <v>675</v>
      </c>
      <c r="I29" s="6"/>
      <c r="J29" s="6"/>
      <c r="K29" s="6"/>
      <c r="L29" s="6">
        <v>675</v>
      </c>
      <c r="M29" s="6"/>
    </row>
    <row r="30" spans="2:16" x14ac:dyDescent="0.3">
      <c r="E30" s="6"/>
      <c r="F30" s="6" t="s">
        <v>32</v>
      </c>
      <c r="G30" s="6" t="s">
        <v>48</v>
      </c>
      <c r="H30" s="7">
        <f t="shared" si="0"/>
        <v>532</v>
      </c>
      <c r="I30" s="6">
        <v>532</v>
      </c>
      <c r="J30" s="6"/>
      <c r="K30" s="6"/>
      <c r="L30" s="6"/>
      <c r="M30" s="6"/>
    </row>
    <row r="31" spans="2:16" x14ac:dyDescent="0.3">
      <c r="E31" s="6"/>
      <c r="F31" s="6"/>
      <c r="G31" s="6" t="s">
        <v>49</v>
      </c>
      <c r="H31" s="7">
        <f t="shared" si="0"/>
        <v>490</v>
      </c>
      <c r="I31" s="6"/>
      <c r="J31" s="6">
        <v>490</v>
      </c>
      <c r="K31" s="6"/>
      <c r="L31" s="6"/>
      <c r="M31" s="6"/>
    </row>
    <row r="32" spans="2:16" x14ac:dyDescent="0.3">
      <c r="E32" s="6"/>
      <c r="F32" s="6"/>
      <c r="G32" s="6" t="s">
        <v>53</v>
      </c>
      <c r="H32" s="7">
        <f t="shared" si="0"/>
        <v>490</v>
      </c>
      <c r="I32" s="6"/>
      <c r="J32" s="6"/>
      <c r="K32" s="6">
        <v>490</v>
      </c>
      <c r="L32" s="6"/>
      <c r="M32" s="6"/>
    </row>
    <row r="33" spans="5:13" x14ac:dyDescent="0.3">
      <c r="E33" s="6"/>
      <c r="F33" s="6" t="s">
        <v>33</v>
      </c>
      <c r="G33" s="6"/>
      <c r="H33" s="7">
        <f t="shared" si="0"/>
        <v>1995</v>
      </c>
      <c r="I33" s="6"/>
      <c r="J33" s="6"/>
      <c r="K33" s="6">
        <v>600</v>
      </c>
      <c r="L33" s="6">
        <v>1395</v>
      </c>
      <c r="M33" s="6"/>
    </row>
    <row r="34" spans="5:13" x14ac:dyDescent="0.3">
      <c r="E34" s="6"/>
      <c r="F34" s="6" t="s">
        <v>34</v>
      </c>
      <c r="G34" s="6"/>
      <c r="H34" s="7">
        <f t="shared" si="0"/>
        <v>1255</v>
      </c>
      <c r="I34" s="6"/>
      <c r="J34" s="6"/>
      <c r="K34" s="6">
        <v>100</v>
      </c>
      <c r="L34" s="6">
        <v>655</v>
      </c>
      <c r="M34" s="6">
        <v>500</v>
      </c>
    </row>
    <row r="35" spans="5:13" x14ac:dyDescent="0.3">
      <c r="E35" s="6" t="s">
        <v>35</v>
      </c>
      <c r="F35" s="6" t="s">
        <v>26</v>
      </c>
      <c r="G35" s="6"/>
      <c r="H35" s="7">
        <f t="shared" si="0"/>
        <v>50</v>
      </c>
      <c r="I35" s="6">
        <v>50</v>
      </c>
      <c r="J35" s="6"/>
      <c r="K35" s="6"/>
      <c r="L35" s="6"/>
      <c r="M35" s="6"/>
    </row>
    <row r="36" spans="5:13" x14ac:dyDescent="0.3">
      <c r="E36" s="6"/>
      <c r="F36" s="6" t="s">
        <v>27</v>
      </c>
      <c r="G36" s="6"/>
      <c r="H36" s="7">
        <f t="shared" si="0"/>
        <v>75</v>
      </c>
      <c r="I36" s="6">
        <v>75</v>
      </c>
      <c r="J36" s="6"/>
      <c r="K36" s="6"/>
      <c r="L36" s="6"/>
      <c r="M36" s="6"/>
    </row>
    <row r="37" spans="5:13" x14ac:dyDescent="0.3">
      <c r="E37" s="6"/>
      <c r="F37" s="6" t="s">
        <v>36</v>
      </c>
      <c r="G37" s="6"/>
      <c r="H37" s="7">
        <f t="shared" si="0"/>
        <v>200</v>
      </c>
      <c r="I37" s="6"/>
      <c r="J37" s="6">
        <v>200</v>
      </c>
      <c r="K37" s="6"/>
      <c r="L37" s="6"/>
      <c r="M37" s="6"/>
    </row>
    <row r="38" spans="5:13" x14ac:dyDescent="0.3">
      <c r="E38" s="6"/>
      <c r="F38" s="6" t="s">
        <v>37</v>
      </c>
      <c r="G38" s="6"/>
      <c r="H38" s="7">
        <f t="shared" si="0"/>
        <v>200</v>
      </c>
      <c r="I38" s="6"/>
      <c r="J38" s="6">
        <v>200</v>
      </c>
      <c r="K38" s="6"/>
      <c r="L38" s="6"/>
      <c r="M38" s="6"/>
    </row>
    <row r="39" spans="5:13" ht="18" x14ac:dyDescent="0.3">
      <c r="E39" s="7"/>
      <c r="F39" s="7"/>
      <c r="G39" s="19" t="s">
        <v>66</v>
      </c>
      <c r="H39" s="19">
        <f t="shared" ref="H39:M39" si="1">SUM(H3:H38)</f>
        <v>38136</v>
      </c>
      <c r="I39" s="19">
        <f t="shared" si="1"/>
        <v>3733</v>
      </c>
      <c r="J39" s="19">
        <f t="shared" si="1"/>
        <v>4999</v>
      </c>
      <c r="K39" s="19">
        <f t="shared" si="1"/>
        <v>10719</v>
      </c>
      <c r="L39" s="19">
        <f t="shared" si="1"/>
        <v>10829</v>
      </c>
      <c r="M39" s="19">
        <f t="shared" si="1"/>
        <v>7856</v>
      </c>
    </row>
    <row r="40" spans="5:13" ht="15" thickBot="1" x14ac:dyDescent="0.35"/>
    <row r="41" spans="5:13" ht="15.6" x14ac:dyDescent="0.3">
      <c r="G41" s="52" t="s">
        <v>10</v>
      </c>
      <c r="H41" s="20" t="s">
        <v>41</v>
      </c>
      <c r="I41" s="21" t="s">
        <v>17</v>
      </c>
      <c r="J41" s="21" t="s">
        <v>18</v>
      </c>
      <c r="K41" s="21" t="s">
        <v>19</v>
      </c>
      <c r="L41" s="21" t="s">
        <v>20</v>
      </c>
      <c r="M41" s="22" t="s">
        <v>21</v>
      </c>
    </row>
    <row r="42" spans="5:13" ht="15.6" x14ac:dyDescent="0.3">
      <c r="G42" s="23" t="s">
        <v>66</v>
      </c>
      <c r="H42" s="24">
        <f t="shared" ref="H42:M42" si="2">H39</f>
        <v>38136</v>
      </c>
      <c r="I42" s="24">
        <f t="shared" si="2"/>
        <v>3733</v>
      </c>
      <c r="J42" s="24">
        <f t="shared" si="2"/>
        <v>4999</v>
      </c>
      <c r="K42" s="24">
        <f t="shared" si="2"/>
        <v>10719</v>
      </c>
      <c r="L42" s="24">
        <f t="shared" si="2"/>
        <v>10829</v>
      </c>
      <c r="M42" s="25">
        <f t="shared" si="2"/>
        <v>7856</v>
      </c>
    </row>
    <row r="43" spans="5:13" x14ac:dyDescent="0.3">
      <c r="G43" s="26" t="s">
        <v>67</v>
      </c>
      <c r="H43" s="27"/>
      <c r="I43" s="33" t="s">
        <v>69</v>
      </c>
      <c r="J43" s="27">
        <v>216</v>
      </c>
      <c r="K43" s="27">
        <v>216</v>
      </c>
      <c r="L43" s="27">
        <v>216</v>
      </c>
      <c r="M43" s="28">
        <v>216</v>
      </c>
    </row>
    <row r="44" spans="5:13" ht="15" thickBot="1" x14ac:dyDescent="0.35">
      <c r="G44" s="29" t="s">
        <v>68</v>
      </c>
      <c r="H44" s="30"/>
      <c r="I44" s="34" t="s">
        <v>69</v>
      </c>
      <c r="J44" s="31">
        <f>J42/J43</f>
        <v>23.143518518518519</v>
      </c>
      <c r="K44" s="31">
        <f t="shared" ref="K44:M44" si="3">K42/K43</f>
        <v>49.625</v>
      </c>
      <c r="L44" s="31">
        <f t="shared" si="3"/>
        <v>50.13425925925926</v>
      </c>
      <c r="M44" s="32">
        <f t="shared" si="3"/>
        <v>36.370370370370374</v>
      </c>
    </row>
    <row r="46" spans="5:13" ht="15" thickBot="1" x14ac:dyDescent="0.35"/>
    <row r="47" spans="5:13" ht="15.6" x14ac:dyDescent="0.3">
      <c r="F47" s="27"/>
      <c r="G47" s="52" t="s">
        <v>70</v>
      </c>
      <c r="H47" s="39"/>
      <c r="I47" s="36" t="s">
        <v>17</v>
      </c>
      <c r="J47" s="36" t="s">
        <v>18</v>
      </c>
      <c r="K47" s="36" t="s">
        <v>19</v>
      </c>
      <c r="L47" s="36" t="s">
        <v>20</v>
      </c>
      <c r="M47" s="37" t="s">
        <v>21</v>
      </c>
    </row>
    <row r="48" spans="5:13" x14ac:dyDescent="0.3">
      <c r="F48" s="47"/>
      <c r="G48" s="40" t="s">
        <v>56</v>
      </c>
      <c r="H48" s="18"/>
      <c r="I48" s="18"/>
      <c r="J48" s="14">
        <v>47</v>
      </c>
      <c r="K48" s="14">
        <v>47</v>
      </c>
      <c r="L48" s="14">
        <v>47</v>
      </c>
      <c r="M48" s="41">
        <v>47</v>
      </c>
    </row>
    <row r="49" spans="6:13" x14ac:dyDescent="0.3">
      <c r="F49" s="47"/>
      <c r="G49" s="40" t="s">
        <v>57</v>
      </c>
      <c r="H49" s="18"/>
      <c r="I49" s="18"/>
      <c r="J49" s="14">
        <v>9</v>
      </c>
      <c r="K49" s="14">
        <v>9</v>
      </c>
      <c r="L49" s="14"/>
      <c r="M49" s="41"/>
    </row>
    <row r="50" spans="6:13" x14ac:dyDescent="0.3">
      <c r="F50" s="48"/>
      <c r="G50" s="42" t="s">
        <v>58</v>
      </c>
      <c r="H50" s="18"/>
      <c r="I50" s="18"/>
      <c r="J50" s="14">
        <v>5</v>
      </c>
      <c r="K50" s="14">
        <v>5</v>
      </c>
      <c r="L50" s="14">
        <v>5</v>
      </c>
      <c r="M50" s="41">
        <v>5</v>
      </c>
    </row>
    <row r="51" spans="6:13" x14ac:dyDescent="0.3">
      <c r="F51" s="48"/>
      <c r="G51" s="42" t="s">
        <v>59</v>
      </c>
      <c r="H51" s="18"/>
      <c r="I51" s="18"/>
      <c r="J51" s="14">
        <v>4</v>
      </c>
      <c r="K51" s="14"/>
      <c r="L51" s="14"/>
      <c r="M51" s="41"/>
    </row>
    <row r="52" spans="6:13" x14ac:dyDescent="0.3">
      <c r="F52" s="48"/>
      <c r="G52" s="42" t="s">
        <v>65</v>
      </c>
      <c r="H52" s="18"/>
      <c r="I52" s="18"/>
      <c r="J52" s="14">
        <v>3</v>
      </c>
      <c r="K52" s="14">
        <v>3</v>
      </c>
      <c r="L52" s="14">
        <v>3</v>
      </c>
      <c r="M52" s="41">
        <v>3</v>
      </c>
    </row>
    <row r="53" spans="6:13" x14ac:dyDescent="0.3">
      <c r="F53" s="48"/>
      <c r="G53" s="42" t="s">
        <v>60</v>
      </c>
      <c r="H53" s="18"/>
      <c r="I53" s="18"/>
      <c r="J53" s="14">
        <v>2</v>
      </c>
      <c r="K53" s="14"/>
      <c r="L53" s="14"/>
      <c r="M53" s="41"/>
    </row>
    <row r="54" spans="6:13" x14ac:dyDescent="0.3">
      <c r="F54" s="48"/>
      <c r="G54" s="42" t="s">
        <v>61</v>
      </c>
      <c r="H54" s="18"/>
      <c r="I54" s="18"/>
      <c r="J54" s="14">
        <v>10</v>
      </c>
      <c r="K54" s="14">
        <v>8</v>
      </c>
      <c r="L54" s="14">
        <v>6</v>
      </c>
      <c r="M54" s="41">
        <v>4</v>
      </c>
    </row>
    <row r="55" spans="6:13" x14ac:dyDescent="0.3">
      <c r="F55" s="48"/>
      <c r="G55" s="42" t="s">
        <v>62</v>
      </c>
      <c r="H55" s="18"/>
      <c r="I55" s="18"/>
      <c r="J55" s="14">
        <v>2</v>
      </c>
      <c r="K55" s="14">
        <v>2</v>
      </c>
      <c r="L55" s="14">
        <v>2</v>
      </c>
      <c r="M55" s="41">
        <v>2</v>
      </c>
    </row>
    <row r="56" spans="6:13" x14ac:dyDescent="0.3">
      <c r="F56" s="48"/>
      <c r="G56" s="42" t="s">
        <v>63</v>
      </c>
      <c r="H56" s="18"/>
      <c r="I56" s="18"/>
      <c r="J56" s="14">
        <v>3.2</v>
      </c>
      <c r="K56" s="14">
        <v>3.2</v>
      </c>
      <c r="L56" s="14">
        <v>3.2</v>
      </c>
      <c r="M56" s="41">
        <v>3.2</v>
      </c>
    </row>
    <row r="57" spans="6:13" x14ac:dyDescent="0.3">
      <c r="F57" s="48"/>
      <c r="G57" s="42" t="s">
        <v>64</v>
      </c>
      <c r="H57" s="18"/>
      <c r="I57" s="18"/>
      <c r="J57" s="14">
        <v>14.5</v>
      </c>
      <c r="K57" s="14">
        <v>14.5</v>
      </c>
      <c r="L57" s="14">
        <v>14.5</v>
      </c>
      <c r="M57" s="41">
        <v>14.5</v>
      </c>
    </row>
    <row r="58" spans="6:13" ht="15" thickBot="1" x14ac:dyDescent="0.35">
      <c r="F58" s="27"/>
      <c r="G58" s="43" t="s">
        <v>71</v>
      </c>
      <c r="H58" s="44"/>
      <c r="I58" s="44"/>
      <c r="J58" s="45">
        <f>SUM(J48:J57)</f>
        <v>99.7</v>
      </c>
      <c r="K58" s="45">
        <f>SUM(K48:K57)</f>
        <v>91.7</v>
      </c>
      <c r="L58" s="45">
        <f>SUM(L48:L57)</f>
        <v>80.7</v>
      </c>
      <c r="M58" s="46">
        <f>SUM(M48:M57)</f>
        <v>78.7</v>
      </c>
    </row>
    <row r="59" spans="6:13" ht="15" thickBot="1" x14ac:dyDescent="0.35">
      <c r="F59" s="27"/>
      <c r="J59" s="15"/>
      <c r="K59" s="15"/>
      <c r="L59" s="15"/>
      <c r="M59" s="15"/>
    </row>
    <row r="60" spans="6:13" ht="15.6" x14ac:dyDescent="0.3">
      <c r="F60" s="27"/>
      <c r="G60" s="52" t="s">
        <v>72</v>
      </c>
      <c r="H60" s="35"/>
      <c r="I60" s="36" t="s">
        <v>17</v>
      </c>
      <c r="J60" s="36" t="s">
        <v>18</v>
      </c>
      <c r="K60" s="36" t="s">
        <v>19</v>
      </c>
      <c r="L60" s="36" t="s">
        <v>20</v>
      </c>
      <c r="M60" s="37" t="s">
        <v>21</v>
      </c>
    </row>
    <row r="61" spans="6:13" x14ac:dyDescent="0.3">
      <c r="G61" s="26" t="s">
        <v>73</v>
      </c>
      <c r="H61" s="27"/>
      <c r="I61" s="27"/>
      <c r="J61" s="38">
        <f>J58+J44</f>
        <v>122.84351851851852</v>
      </c>
      <c r="K61" s="38">
        <f>K58+K44</f>
        <v>141.32499999999999</v>
      </c>
      <c r="L61" s="38">
        <f>L58+L44</f>
        <v>130.83425925925926</v>
      </c>
      <c r="M61" s="38">
        <f>M58+M44</f>
        <v>115.07037037037037</v>
      </c>
    </row>
    <row r="62" spans="6:13" x14ac:dyDescent="0.3">
      <c r="G62" s="26" t="s">
        <v>74</v>
      </c>
      <c r="H62" s="27"/>
      <c r="I62" s="27"/>
      <c r="J62" s="27">
        <v>117</v>
      </c>
      <c r="K62" s="27">
        <v>117</v>
      </c>
      <c r="L62" s="27">
        <v>117</v>
      </c>
      <c r="M62" s="28">
        <v>117</v>
      </c>
    </row>
    <row r="63" spans="6:13" ht="15" thickBot="1" x14ac:dyDescent="0.35">
      <c r="G63" s="29" t="s">
        <v>75</v>
      </c>
      <c r="H63" s="30"/>
      <c r="I63" s="30"/>
      <c r="J63" s="49">
        <f>J62-J61</f>
        <v>-5.8435185185185219</v>
      </c>
      <c r="K63" s="49">
        <f t="shared" ref="K63:M63" si="4">K62-K61</f>
        <v>-24.324999999999989</v>
      </c>
      <c r="L63" s="49">
        <f t="shared" si="4"/>
        <v>-13.834259259259255</v>
      </c>
      <c r="M63" s="50">
        <f t="shared" si="4"/>
        <v>1.9296296296296305</v>
      </c>
    </row>
    <row r="64" spans="6:13" ht="16.2" thickBot="1" x14ac:dyDescent="0.35">
      <c r="G64" s="53" t="s">
        <v>76</v>
      </c>
      <c r="H64" s="5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FFFB-02AE-4266-B139-F2FE1400CD99}">
  <dimension ref="B1:C12"/>
  <sheetViews>
    <sheetView workbookViewId="0">
      <selection activeCell="C12" sqref="C12"/>
    </sheetView>
  </sheetViews>
  <sheetFormatPr defaultRowHeight="14.4" x14ac:dyDescent="0.3"/>
  <cols>
    <col min="2" max="2" width="15.6640625" style="17" customWidth="1"/>
    <col min="3" max="3" width="34" style="17" customWidth="1"/>
  </cols>
  <sheetData>
    <row r="1" spans="2:3" x14ac:dyDescent="0.3">
      <c r="B1" s="1" t="s">
        <v>77</v>
      </c>
      <c r="C1" s="16"/>
    </row>
    <row r="2" spans="2:3" x14ac:dyDescent="0.3">
      <c r="B2" s="5" t="s">
        <v>2</v>
      </c>
      <c r="C2" s="12" t="s">
        <v>43</v>
      </c>
    </row>
    <row r="3" spans="2:3" x14ac:dyDescent="0.3">
      <c r="B3" s="5" t="s">
        <v>3</v>
      </c>
      <c r="C3" s="8" t="s">
        <v>10</v>
      </c>
    </row>
    <row r="4" spans="2:3" x14ac:dyDescent="0.3">
      <c r="B4" s="5" t="s">
        <v>9</v>
      </c>
      <c r="C4" s="8" t="s">
        <v>11</v>
      </c>
    </row>
    <row r="5" spans="2:3" x14ac:dyDescent="0.3">
      <c r="B5" s="5" t="s">
        <v>40</v>
      </c>
      <c r="C5" s="8" t="s">
        <v>42</v>
      </c>
    </row>
    <row r="6" spans="2:3" x14ac:dyDescent="0.3">
      <c r="B6" s="5" t="s">
        <v>4</v>
      </c>
      <c r="C6" s="12" t="s">
        <v>78</v>
      </c>
    </row>
    <row r="7" spans="2:3" x14ac:dyDescent="0.3">
      <c r="B7" s="5" t="s">
        <v>14</v>
      </c>
      <c r="C7" s="12" t="s">
        <v>79</v>
      </c>
    </row>
    <row r="8" spans="2:3" x14ac:dyDescent="0.3">
      <c r="B8" s="5" t="s">
        <v>5</v>
      </c>
      <c r="C8" s="13" t="s">
        <v>80</v>
      </c>
    </row>
    <row r="9" spans="2:3" x14ac:dyDescent="0.3">
      <c r="B9" s="5" t="s">
        <v>16</v>
      </c>
      <c r="C9" s="13" t="s">
        <v>15</v>
      </c>
    </row>
    <row r="10" spans="2:3" x14ac:dyDescent="0.3">
      <c r="B10" s="5" t="s">
        <v>6</v>
      </c>
      <c r="C10" s="12"/>
    </row>
    <row r="11" spans="2:3" x14ac:dyDescent="0.3">
      <c r="B11" s="5" t="s">
        <v>7</v>
      </c>
      <c r="C11" s="11">
        <v>44355</v>
      </c>
    </row>
    <row r="12" spans="2:3" x14ac:dyDescent="0.3">
      <c r="B12" s="5" t="s">
        <v>8</v>
      </c>
      <c r="C1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0"/>
  <sheetViews>
    <sheetView tabSelected="1" zoomScale="90" zoomScaleNormal="90" workbookViewId="0">
      <selection activeCell="C12" sqref="C12"/>
    </sheetView>
  </sheetViews>
  <sheetFormatPr defaultColWidth="8.88671875" defaultRowHeight="14.4" x14ac:dyDescent="0.3"/>
  <cols>
    <col min="1" max="1" width="4.6640625" style="17" customWidth="1"/>
    <col min="2" max="2" width="40.33203125" style="17" customWidth="1"/>
    <col min="3" max="3" width="36.6640625" style="17" customWidth="1"/>
    <col min="4" max="4" width="29.44140625" style="17" customWidth="1"/>
    <col min="5" max="5" width="11" style="17" customWidth="1"/>
    <col min="6" max="6" width="12.5546875" style="17" bestFit="1" customWidth="1"/>
    <col min="7" max="7" width="11.5546875" style="17" bestFit="1" customWidth="1"/>
    <col min="8" max="10" width="10.33203125" style="17" bestFit="1" customWidth="1"/>
    <col min="11" max="12" width="8.88671875" style="17"/>
    <col min="13" max="14" width="11.5546875" style="17" bestFit="1" customWidth="1"/>
    <col min="15" max="16384" width="8.88671875" style="17"/>
  </cols>
  <sheetData>
    <row r="1" spans="2:10" x14ac:dyDescent="0.3">
      <c r="B1" s="3" t="s">
        <v>1</v>
      </c>
    </row>
    <row r="2" spans="2:10" x14ac:dyDescent="0.3">
      <c r="B2" s="9" t="s">
        <v>0</v>
      </c>
      <c r="C2" s="10" t="s">
        <v>38</v>
      </c>
      <c r="D2" s="10" t="s">
        <v>39</v>
      </c>
      <c r="E2" s="9" t="s">
        <v>41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</row>
    <row r="3" spans="2:10" x14ac:dyDescent="0.3">
      <c r="B3" s="6" t="s">
        <v>22</v>
      </c>
      <c r="C3" s="6" t="s">
        <v>46</v>
      </c>
      <c r="D3" s="6"/>
      <c r="E3" s="7">
        <f>SUM(F3:J3)</f>
        <v>800</v>
      </c>
      <c r="F3" s="6">
        <v>240</v>
      </c>
      <c r="G3" s="6">
        <v>560</v>
      </c>
      <c r="H3" s="6"/>
      <c r="I3" s="6"/>
      <c r="J3" s="6"/>
    </row>
    <row r="4" spans="2:10" x14ac:dyDescent="0.3">
      <c r="B4" s="6"/>
      <c r="C4" s="6" t="s">
        <v>45</v>
      </c>
      <c r="D4" s="6"/>
      <c r="E4" s="7">
        <f t="shared" ref="E4" si="0">SUM(F4:J4)</f>
        <v>900</v>
      </c>
      <c r="F4" s="6"/>
      <c r="G4" s="6">
        <v>900</v>
      </c>
      <c r="H4" s="6"/>
      <c r="I4" s="6"/>
      <c r="J4" s="6"/>
    </row>
    <row r="5" spans="2:10" x14ac:dyDescent="0.3">
      <c r="B5" s="6"/>
      <c r="C5" s="6" t="s">
        <v>47</v>
      </c>
      <c r="D5" s="6"/>
      <c r="E5" s="7">
        <v>2352</v>
      </c>
      <c r="F5" s="6"/>
      <c r="G5" s="6"/>
      <c r="H5" s="6"/>
      <c r="I5" s="6"/>
      <c r="J5" s="6"/>
    </row>
    <row r="6" spans="2:10" x14ac:dyDescent="0.3">
      <c r="B6" s="6"/>
      <c r="C6" s="6"/>
      <c r="D6" s="6" t="s">
        <v>48</v>
      </c>
      <c r="E6" s="7"/>
      <c r="F6" s="6"/>
      <c r="G6" s="6"/>
      <c r="H6" s="6">
        <v>784</v>
      </c>
      <c r="I6" s="6"/>
      <c r="J6" s="6"/>
    </row>
    <row r="7" spans="2:10" x14ac:dyDescent="0.3">
      <c r="B7" s="6"/>
      <c r="C7" s="6"/>
      <c r="D7" s="6" t="s">
        <v>49</v>
      </c>
      <c r="E7" s="7"/>
      <c r="F7" s="6"/>
      <c r="G7" s="6"/>
      <c r="H7" s="6"/>
      <c r="I7" s="6">
        <v>784</v>
      </c>
      <c r="J7" s="6"/>
    </row>
    <row r="8" spans="2:10" x14ac:dyDescent="0.3">
      <c r="B8" s="6"/>
      <c r="C8" s="6"/>
      <c r="D8" s="6" t="s">
        <v>53</v>
      </c>
      <c r="E8" s="7"/>
      <c r="F8" s="6"/>
      <c r="G8" s="6"/>
      <c r="H8" s="6"/>
      <c r="I8" s="6"/>
      <c r="J8" s="6">
        <v>784</v>
      </c>
    </row>
    <row r="9" spans="2:10" ht="16.5" customHeight="1" x14ac:dyDescent="0.3">
      <c r="B9" s="6" t="s">
        <v>23</v>
      </c>
      <c r="C9" s="6"/>
      <c r="D9" s="6"/>
      <c r="E9" s="7">
        <f>SUM(F10:G11)</f>
        <v>600</v>
      </c>
      <c r="F9" s="6"/>
      <c r="G9" s="6"/>
      <c r="H9" s="6"/>
      <c r="I9" s="6"/>
      <c r="J9" s="6"/>
    </row>
    <row r="10" spans="2:10" x14ac:dyDescent="0.3">
      <c r="B10" s="6"/>
      <c r="C10" s="6" t="s">
        <v>50</v>
      </c>
      <c r="D10" s="6"/>
      <c r="E10" s="7"/>
      <c r="F10" s="6">
        <v>100</v>
      </c>
      <c r="G10" s="6"/>
      <c r="H10" s="6"/>
      <c r="I10" s="6"/>
      <c r="J10" s="6"/>
    </row>
    <row r="11" spans="2:10" x14ac:dyDescent="0.3">
      <c r="B11" s="6"/>
      <c r="C11" s="6" t="s">
        <v>81</v>
      </c>
      <c r="D11" s="6"/>
      <c r="E11" s="7"/>
      <c r="F11" s="6"/>
      <c r="G11" s="6">
        <v>500</v>
      </c>
      <c r="H11" s="6"/>
      <c r="I11" s="6"/>
      <c r="J11" s="6"/>
    </row>
    <row r="12" spans="2:10" ht="28.8" x14ac:dyDescent="0.3">
      <c r="B12" s="6" t="s">
        <v>24</v>
      </c>
      <c r="C12" s="6"/>
      <c r="D12" s="6"/>
      <c r="E12" s="7">
        <v>4337</v>
      </c>
      <c r="F12" s="6"/>
      <c r="G12" s="6"/>
      <c r="H12" s="6"/>
      <c r="I12" s="6"/>
      <c r="J12" s="6"/>
    </row>
    <row r="13" spans="2:10" x14ac:dyDescent="0.3">
      <c r="B13" s="6"/>
      <c r="C13" s="6" t="s">
        <v>55</v>
      </c>
      <c r="D13" s="6"/>
      <c r="E13" s="7"/>
      <c r="F13" s="6">
        <v>867</v>
      </c>
      <c r="G13" s="6"/>
      <c r="H13" s="6"/>
      <c r="I13" s="6"/>
      <c r="J13" s="6"/>
    </row>
    <row r="14" spans="2:10" x14ac:dyDescent="0.3">
      <c r="B14" s="6"/>
      <c r="C14" s="6" t="s">
        <v>48</v>
      </c>
      <c r="D14" s="6"/>
      <c r="E14" s="7"/>
      <c r="F14" s="6"/>
      <c r="G14" s="6">
        <v>867</v>
      </c>
      <c r="H14" s="6"/>
      <c r="I14" s="6"/>
      <c r="J14" s="6"/>
    </row>
    <row r="15" spans="2:10" x14ac:dyDescent="0.3">
      <c r="B15" s="6"/>
      <c r="C15" s="6" t="s">
        <v>49</v>
      </c>
      <c r="D15" s="6"/>
      <c r="E15" s="7"/>
      <c r="F15" s="6"/>
      <c r="G15" s="6"/>
      <c r="H15" s="6">
        <v>867</v>
      </c>
      <c r="I15" s="6"/>
      <c r="J15" s="6"/>
    </row>
    <row r="16" spans="2:10" x14ac:dyDescent="0.3">
      <c r="B16" s="6"/>
      <c r="C16" s="6" t="s">
        <v>53</v>
      </c>
      <c r="D16" s="6"/>
      <c r="E16" s="7"/>
      <c r="F16" s="6"/>
      <c r="G16" s="6"/>
      <c r="H16" s="6"/>
      <c r="I16" s="6">
        <v>867</v>
      </c>
      <c r="J16" s="6"/>
    </row>
    <row r="17" spans="2:10" x14ac:dyDescent="0.3">
      <c r="B17" s="6"/>
      <c r="C17" s="6" t="s">
        <v>54</v>
      </c>
      <c r="D17" s="6"/>
      <c r="E17" s="7"/>
      <c r="F17" s="6"/>
      <c r="G17" s="6"/>
      <c r="H17" s="6"/>
      <c r="I17" s="6"/>
      <c r="J17" s="6">
        <v>869</v>
      </c>
    </row>
    <row r="18" spans="2:10" x14ac:dyDescent="0.3">
      <c r="B18" s="6" t="s">
        <v>25</v>
      </c>
      <c r="C18" s="6" t="s">
        <v>26</v>
      </c>
      <c r="D18" s="6"/>
      <c r="E18" s="7">
        <f t="shared" ref="E18:E30" si="1">SUM(F18:J18)</f>
        <v>605</v>
      </c>
      <c r="F18" s="6">
        <v>473</v>
      </c>
      <c r="G18" s="6">
        <v>132</v>
      </c>
      <c r="H18" s="6"/>
      <c r="I18" s="6"/>
      <c r="J18" s="6"/>
    </row>
    <row r="19" spans="2:10" x14ac:dyDescent="0.3">
      <c r="B19" s="6"/>
      <c r="C19" s="6" t="s">
        <v>27</v>
      </c>
      <c r="D19" s="6" t="s">
        <v>28</v>
      </c>
      <c r="E19" s="7">
        <f t="shared" si="1"/>
        <v>1596</v>
      </c>
      <c r="F19" s="6">
        <v>1246</v>
      </c>
      <c r="G19" s="6">
        <v>350</v>
      </c>
      <c r="H19" s="6"/>
      <c r="I19" s="6"/>
      <c r="J19" s="6"/>
    </row>
    <row r="20" spans="2:10" x14ac:dyDescent="0.3">
      <c r="B20" s="6"/>
      <c r="C20" s="6"/>
      <c r="D20" s="6" t="s">
        <v>29</v>
      </c>
      <c r="E20" s="7">
        <f t="shared" si="1"/>
        <v>800</v>
      </c>
      <c r="F20" s="6"/>
      <c r="G20" s="6">
        <v>800</v>
      </c>
      <c r="H20" s="6"/>
      <c r="I20" s="6"/>
      <c r="J20" s="6"/>
    </row>
    <row r="21" spans="2:10" x14ac:dyDescent="0.3">
      <c r="B21" s="6"/>
      <c r="C21" s="6"/>
      <c r="D21" s="6" t="s">
        <v>30</v>
      </c>
      <c r="E21" s="7">
        <f t="shared" si="1"/>
        <v>750</v>
      </c>
      <c r="F21" s="6"/>
      <c r="G21" s="6"/>
      <c r="H21" s="6">
        <v>750</v>
      </c>
      <c r="I21" s="6"/>
      <c r="J21" s="6"/>
    </row>
    <row r="22" spans="2:10" x14ac:dyDescent="0.3">
      <c r="B22" s="6"/>
      <c r="C22" s="6"/>
      <c r="D22" s="6" t="s">
        <v>51</v>
      </c>
      <c r="E22" s="7">
        <f t="shared" si="1"/>
        <v>750</v>
      </c>
      <c r="F22" s="6"/>
      <c r="G22" s="6"/>
      <c r="H22" s="6">
        <v>750</v>
      </c>
      <c r="I22" s="6"/>
      <c r="J22" s="6"/>
    </row>
    <row r="23" spans="2:10" x14ac:dyDescent="0.3">
      <c r="B23" s="6"/>
      <c r="C23" s="6"/>
      <c r="D23" s="6" t="s">
        <v>52</v>
      </c>
      <c r="E23" s="7">
        <f t="shared" si="1"/>
        <v>750</v>
      </c>
      <c r="F23" s="6"/>
      <c r="G23" s="6"/>
      <c r="H23" s="6"/>
      <c r="I23" s="6">
        <v>750</v>
      </c>
      <c r="J23" s="6"/>
    </row>
    <row r="24" spans="2:10" x14ac:dyDescent="0.3">
      <c r="B24" s="6"/>
      <c r="C24" s="6" t="s">
        <v>31</v>
      </c>
      <c r="D24" s="6" t="s">
        <v>50</v>
      </c>
      <c r="E24" s="7">
        <f t="shared" si="1"/>
        <v>150</v>
      </c>
      <c r="F24" s="6">
        <v>150</v>
      </c>
      <c r="G24" s="6"/>
      <c r="H24" s="6"/>
      <c r="I24" s="6"/>
      <c r="J24" s="6"/>
    </row>
    <row r="25" spans="2:10" x14ac:dyDescent="0.3">
      <c r="B25" s="6"/>
      <c r="C25" s="6"/>
      <c r="D25" s="6" t="s">
        <v>48</v>
      </c>
      <c r="E25" s="7">
        <f t="shared" si="1"/>
        <v>675</v>
      </c>
      <c r="F25" s="6"/>
      <c r="G25" s="6"/>
      <c r="H25" s="6">
        <v>675</v>
      </c>
      <c r="I25" s="6"/>
      <c r="J25" s="6"/>
    </row>
    <row r="26" spans="2:10" x14ac:dyDescent="0.3">
      <c r="B26" s="6"/>
      <c r="C26" s="6"/>
      <c r="D26" s="6" t="s">
        <v>49</v>
      </c>
      <c r="E26" s="7">
        <f t="shared" si="1"/>
        <v>675</v>
      </c>
      <c r="F26" s="6"/>
      <c r="G26" s="6"/>
      <c r="H26" s="6"/>
      <c r="I26" s="6">
        <v>675</v>
      </c>
      <c r="J26" s="6"/>
    </row>
    <row r="27" spans="2:10" x14ac:dyDescent="0.3">
      <c r="B27" s="6"/>
      <c r="C27" s="6" t="s">
        <v>32</v>
      </c>
      <c r="D27" s="6" t="s">
        <v>48</v>
      </c>
      <c r="E27" s="7">
        <f t="shared" si="1"/>
        <v>532</v>
      </c>
      <c r="F27" s="6">
        <v>532</v>
      </c>
      <c r="G27" s="6"/>
      <c r="H27" s="6"/>
      <c r="I27" s="6"/>
      <c r="J27" s="6"/>
    </row>
    <row r="28" spans="2:10" x14ac:dyDescent="0.3">
      <c r="B28" s="6"/>
      <c r="C28" s="6"/>
      <c r="D28" s="6" t="s">
        <v>49</v>
      </c>
      <c r="E28" s="7">
        <f t="shared" si="1"/>
        <v>490</v>
      </c>
      <c r="F28" s="6"/>
      <c r="G28" s="6">
        <v>490</v>
      </c>
      <c r="H28" s="6"/>
      <c r="I28" s="6"/>
      <c r="J28" s="6"/>
    </row>
    <row r="29" spans="2:10" x14ac:dyDescent="0.3">
      <c r="B29" s="6"/>
      <c r="C29" s="6"/>
      <c r="D29" s="6" t="s">
        <v>53</v>
      </c>
      <c r="E29" s="7">
        <f t="shared" si="1"/>
        <v>490</v>
      </c>
      <c r="F29" s="6"/>
      <c r="G29" s="6"/>
      <c r="H29" s="6">
        <v>490</v>
      </c>
      <c r="I29" s="6"/>
      <c r="J29" s="6"/>
    </row>
    <row r="30" spans="2:10" x14ac:dyDescent="0.3">
      <c r="B30" s="6"/>
      <c r="C30" s="6" t="s">
        <v>33</v>
      </c>
      <c r="D30" s="6" t="s">
        <v>48</v>
      </c>
      <c r="E30" s="7">
        <f t="shared" si="1"/>
        <v>600</v>
      </c>
      <c r="F30" s="6"/>
      <c r="G30" s="6"/>
      <c r="H30" s="6">
        <v>600</v>
      </c>
      <c r="I30" s="6"/>
      <c r="J30" s="6"/>
    </row>
    <row r="31" spans="2:10" x14ac:dyDescent="0.3">
      <c r="B31" s="6"/>
      <c r="C31" s="6"/>
      <c r="D31" s="6" t="s">
        <v>49</v>
      </c>
      <c r="E31" s="7">
        <v>1395</v>
      </c>
      <c r="F31" s="6"/>
      <c r="G31" s="6"/>
      <c r="H31" s="6"/>
      <c r="I31" s="6">
        <v>1395</v>
      </c>
      <c r="J31" s="6"/>
    </row>
    <row r="32" spans="2:10" x14ac:dyDescent="0.3">
      <c r="B32" s="6"/>
      <c r="C32" s="6" t="s">
        <v>34</v>
      </c>
      <c r="D32" s="6"/>
      <c r="E32" s="7">
        <f>SUM(F32:J32)</f>
        <v>1255</v>
      </c>
      <c r="F32" s="6"/>
      <c r="G32" s="6"/>
      <c r="H32" s="6">
        <v>100</v>
      </c>
      <c r="I32" s="6">
        <v>655</v>
      </c>
      <c r="J32" s="6">
        <v>500</v>
      </c>
    </row>
    <row r="33" spans="2:10" x14ac:dyDescent="0.3">
      <c r="B33" s="6" t="s">
        <v>35</v>
      </c>
      <c r="C33" s="6" t="s">
        <v>26</v>
      </c>
      <c r="D33" s="6"/>
      <c r="E33" s="7">
        <f>SUM(F33:J33)</f>
        <v>50</v>
      </c>
      <c r="F33" s="6">
        <v>50</v>
      </c>
      <c r="G33" s="6"/>
      <c r="H33" s="6"/>
      <c r="I33" s="6"/>
      <c r="J33" s="6"/>
    </row>
    <row r="34" spans="2:10" x14ac:dyDescent="0.3">
      <c r="B34" s="6"/>
      <c r="C34" s="6" t="s">
        <v>27</v>
      </c>
      <c r="D34" s="6"/>
      <c r="E34" s="7">
        <f>SUM(F34:J34)</f>
        <v>75</v>
      </c>
      <c r="F34" s="6">
        <v>75</v>
      </c>
      <c r="G34" s="6"/>
      <c r="H34" s="6"/>
      <c r="I34" s="6"/>
      <c r="J34" s="6"/>
    </row>
    <row r="35" spans="2:10" x14ac:dyDescent="0.3">
      <c r="B35" s="6"/>
      <c r="C35" s="6" t="s">
        <v>36</v>
      </c>
      <c r="D35" s="6"/>
      <c r="E35" s="7">
        <f>SUM(F35:J35)</f>
        <v>200</v>
      </c>
      <c r="F35" s="6"/>
      <c r="G35" s="6">
        <v>200</v>
      </c>
      <c r="H35" s="6"/>
      <c r="I35" s="6"/>
      <c r="J35" s="6"/>
    </row>
    <row r="36" spans="2:10" x14ac:dyDescent="0.3">
      <c r="B36" s="6"/>
      <c r="C36" s="6" t="s">
        <v>37</v>
      </c>
      <c r="D36" s="6"/>
      <c r="E36" s="7">
        <f>SUM(F36:J36)</f>
        <v>200</v>
      </c>
      <c r="F36" s="6"/>
      <c r="G36" s="6">
        <v>200</v>
      </c>
      <c r="H36" s="6"/>
      <c r="I36" s="6"/>
      <c r="J36" s="6"/>
    </row>
    <row r="40" spans="2:10" ht="18" x14ac:dyDescent="0.3">
      <c r="B40" s="7"/>
      <c r="C40" s="7"/>
      <c r="D40" s="19" t="s">
        <v>66</v>
      </c>
      <c r="E40" s="19">
        <f t="shared" ref="E40:J40" si="2">SUM(E3:E36)</f>
        <v>21027</v>
      </c>
      <c r="F40" s="19">
        <f t="shared" si="2"/>
        <v>3733</v>
      </c>
      <c r="G40" s="19">
        <f t="shared" si="2"/>
        <v>4999</v>
      </c>
      <c r="H40" s="19">
        <f t="shared" si="2"/>
        <v>5016</v>
      </c>
      <c r="I40" s="19">
        <f t="shared" si="2"/>
        <v>5126</v>
      </c>
      <c r="J40" s="19">
        <f t="shared" si="2"/>
        <v>2153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B96BA-B59D-47A4-B5CD-02C507056BD6}">
  <ds:schemaRefs>
    <ds:schemaRef ds:uri="926ebc5c-f0cd-4127-a899-52ea4d1e07aa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2bdfb7b-0970-4105-9d2d-c277e29370c2"/>
  </ds:schemaRefs>
</ds:datastoreItem>
</file>

<file path=customXml/itemProps2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3AA225-D850-474F-9A04-AA9C8BF9B0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12f830-3554-41ad-bc58-ca25e45c0c36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broken explained</vt:lpstr>
      <vt:lpstr>Sheet1</vt:lpstr>
      <vt:lpstr>Posting Label</vt:lpstr>
      <vt:lpstr>broken explained-Revised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Hernandez, Alejandro</cp:lastModifiedBy>
  <cp:revision/>
  <dcterms:created xsi:type="dcterms:W3CDTF">2021-03-22T13:30:26Z</dcterms:created>
  <dcterms:modified xsi:type="dcterms:W3CDTF">2021-06-09T19:35:59Z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