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acture par produit" sheetId="1" r:id="rId1"/>
    <sheet name="Facture par client" sheetId="2" r:id="rId3"/>
  </sheets>
  <calcPr fullCalcOnLoad="1"/>
</workbook>
</file>

<file path=xl/sharedStrings.xml><?xml version="1.0" encoding="utf-8"?>
<sst xmlns="http://schemas.openxmlformats.org/spreadsheetml/2006/main" count="34" uniqueCount="34">
  <si>
    <t>Producteur :</t>
  </si>
  <si>
    <t>La ferme de Maurice</t>
  </si>
  <si>
    <t>Numéro de facture :</t>
  </si>
  <si>
    <t>2016_25_3</t>
  </si>
  <si>
    <t>Année :</t>
  </si>
  <si>
    <t>Semaine :</t>
  </si>
  <si>
    <t>Pain complet</t>
  </si>
  <si>
    <t>A la pièce</t>
  </si>
  <si>
    <t>Quantité</t>
  </si>
  <si>
    <t>Prix total</t>
  </si>
  <si>
    <t>• 1</t>
  </si>
  <si>
    <t>☐</t>
  </si>
  <si>
    <t>• 2</t>
  </si>
  <si>
    <t>Total sans comission</t>
  </si>
  <si>
    <t>Comission</t>
  </si>
  <si>
    <t>5%</t>
  </si>
  <si>
    <t>TOTAL</t>
  </si>
  <si>
    <t>Tomates grappe</t>
  </si>
  <si>
    <t>Au poids par 500 g</t>
  </si>
  <si>
    <t>Pomme de terre</t>
  </si>
  <si>
    <t>Au poids par 1 kg</t>
  </si>
  <si>
    <t>Radis</t>
  </si>
  <si>
    <t>Total comission à 5%</t>
  </si>
  <si>
    <t>TOTAL :</t>
  </si>
  <si>
    <t>3 pièces</t>
  </si>
  <si>
    <t>3 Kg</t>
  </si>
  <si>
    <t>1 pièce</t>
  </si>
  <si>
    <t>1,5 Kg</t>
  </si>
  <si>
    <t>Sans comission</t>
  </si>
  <si>
    <t>Comission à 5 %</t>
  </si>
  <si>
    <t>4 pièces</t>
  </si>
  <si>
    <t>4 Kg</t>
  </si>
  <si>
    <t>2 pièces</t>
  </si>
  <si>
    <t>1 Kg</t>
  </si>
</sst>
</file>

<file path=xl/styles.xml><?xml version="1.0" encoding="utf-8"?>
<styleSheet xmlns="http://schemas.openxmlformats.org/spreadsheetml/2006/main">
  <numFmts count="1">
    <numFmt numFmtId="164" formatCode="0.00€"/>
  </numFmts>
  <fonts count="13">
    <font>
      <sz val="11"/>
      <name val="Calibri"/>
    </font>
    <font>
      <b/>
      <sz val="11"/>
      <name val="Calibri"/>
    </font>
    <font>
      <b/>
      <sz val="14"/>
      <name val="Calibri"/>
    </font>
    <font>
      <b/>
      <sz val="18"/>
      <name val="Calibri"/>
    </font>
    <font>
      <b/>
      <sz val="12"/>
      <name val="Calibri"/>
    </font>
    <font>
      <b/>
      <sz val="16"/>
      <name val="Calibri"/>
    </font>
    <font>
      <i/>
      <sz val="9"/>
      <name val="Calibri"/>
    </font>
    <font>
      <sz val="14"/>
      <name val="Calibri"/>
    </font>
    <font>
      <b/>
      <sz val="26"/>
      <name val="Calibri"/>
    </font>
    <font>
      <b/>
      <sz val="13"/>
      <name val="Calibri"/>
    </font>
    <font>
      <sz val="13"/>
      <name val="Calibri"/>
    </font>
    <font>
      <sz val="10"/>
      <name val="Calibri"/>
    </font>
    <font>
      <b/>
      <i/>
      <sz val="10"/>
      <name val="Calibri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 style="thin"/>
      <top style="thin"/>
      <bottom style="thin"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fontId="0"/>
  </cellStyleXfs>
  <cellXfs count="42">
    <xf fontId="0" applyFont="1" xfId="0"/>
    <xf fontId="0" applyFont="1" xfId="0">
      <alignment horizontal="left"/>
    </xf>
    <xf fontId="2" applyFont="1" xfId="0">
      <alignment horizontal="left"/>
    </xf>
    <xf fontId="1" applyFont="1" xfId="0">
      <alignment horizontal="left"/>
    </xf>
    <xf fontId="4" applyFont="1" borderId="2" applyBorder="1" xfId="0">
      <alignment horizontal="center"/>
    </xf>
    <xf numFmtId="164" applyNumberFormat="1" fontId="4" applyFont="1" borderId="3" applyBorder="1" xfId="0">
      <alignment horizontal="center"/>
    </xf>
    <xf fontId="5" applyFont="1" borderId="5" applyBorder="1" xfId="0">
      <alignment horizontal="center" vertical="center"/>
    </xf>
    <xf fontId="5" applyFont="1" borderId="6" applyBorder="1" xfId="0">
      <alignment horizontal="center" vertical="center"/>
    </xf>
    <xf fontId="4" applyFont="1" borderId="2" applyBorder="1" xfId="0"/>
    <xf fontId="4" applyFont="1" borderId="3" applyBorder="1" xfId="0"/>
    <xf fontId="0" applyFont="1" xfId="0">
      <alignment horizontal="center"/>
    </xf>
    <xf fontId="0" applyFont="1" borderId="5" applyBorder="1" xfId="0">
      <alignment horizontal="right"/>
    </xf>
    <xf fontId="0" applyFont="1" borderId="8" applyBorder="1" xfId="0">
      <alignment horizontal="right"/>
    </xf>
    <xf fontId="0" applyFont="1" borderId="4" applyBorder="1" xfId="0"/>
    <xf fontId="0" applyFont="1" borderId="7" applyBorder="1" xfId="0"/>
    <xf numFmtId="164" applyNumberFormat="1" fontId="0" applyFont="1" borderId="9" applyBorder="1" xfId="0"/>
    <xf numFmtId="164" applyNumberFormat="1" fontId="0" applyFont="1" borderId="10" applyBorder="1" xfId="0"/>
    <xf fontId="6" applyFont="1" borderId="11" applyBorder="1" xfId="0">
      <alignment horizontal="right"/>
    </xf>
    <xf fontId="6" applyFont="1" borderId="2" applyBorder="1" xfId="0">
      <alignment horizontal="right"/>
    </xf>
    <xf numFmtId="164" applyNumberFormat="1" fontId="6" applyFont="1" borderId="3" applyBorder="1" xfId="0">
      <alignment horizontal="right"/>
    </xf>
    <xf numFmtId="164" applyNumberFormat="1" fontId="6" applyFont="1" xfId="0"/>
    <xf fontId="6" applyFont="1" borderId="1" applyBorder="1" xfId="0">
      <alignment horizontal="right"/>
    </xf>
    <xf fontId="2" applyFont="1" borderId="2" applyBorder="1" xfId="0">
      <alignment horizontal="center"/>
    </xf>
    <xf fontId="2" applyFont="1" borderId="11" applyBorder="1" xfId="0">
      <alignment horizontal="center"/>
    </xf>
    <xf numFmtId="164" applyNumberFormat="1" fontId="2" applyFont="1" borderId="3" applyBorder="1" xfId="0">
      <alignment horizontal="center"/>
    </xf>
    <xf fontId="7" applyFont="1" xfId="0">
      <alignment horizontal="center"/>
    </xf>
    <xf fontId="6" applyFont="1" xfId="0">
      <alignment horizontal="right"/>
    </xf>
    <xf fontId="3" applyFont="1" xfId="0">
      <alignment horizontal="right"/>
    </xf>
    <xf numFmtId="164" applyNumberFormat="1" fontId="3" applyFont="1" xfId="0"/>
    <xf fontId="8" applyFont="1" borderId="12" applyBorder="1" xfId="0">
      <alignment horizontal="center"/>
    </xf>
    <xf fontId="8" applyFont="1" borderId="13" applyBorder="1" xfId="0">
      <alignment horizontal="center"/>
    </xf>
    <xf fontId="8" applyFont="1" borderId="14" applyBorder="1" xfId="0">
      <alignment horizontal="center"/>
    </xf>
    <xf fontId="10" applyFont="1" borderId="12" applyBorder="1" xfId="0"/>
    <xf numFmtId="164" applyNumberFormat="1" fontId="10" applyFont="1" borderId="12" applyBorder="1" xfId="0"/>
    <xf fontId="10" applyFont="1" borderId="12" applyBorder="1" xfId="0">
      <alignment horizontal="right"/>
    </xf>
    <xf fontId="9" applyFont="1" borderId="13" applyBorder="1" xfId="0"/>
    <xf numFmtId="164" applyNumberFormat="1" fontId="10" applyFont="1" borderId="14" applyBorder="1" xfId="0"/>
    <xf fontId="11" applyFont="1" xfId="0">
      <alignment horizontal="center"/>
    </xf>
    <xf numFmtId="164" applyNumberFormat="1" fontId="2" applyFont="1" borderId="3" applyBorder="1" xfId="0">
      <alignment horizontal="right"/>
    </xf>
    <xf fontId="2" applyFont="1" borderId="2" applyBorder="1" xfId="0">
      <alignment horizontal="right"/>
    </xf>
    <xf fontId="12" applyFont="1" xfId="0">
      <alignment horizontal="right"/>
    </xf>
    <xf numFmtId="164" applyNumberFormat="1" fontId="12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1"/>
  <sheetViews>
    <sheetView workbookViewId="0" view="pageLayout"/>
  </sheetViews>
  <sheetFormatPr defaultRowHeight="15"/>
  <cols>
    <col min="1" max="1" width="41.4285714285714" customWidth="1"/>
    <col min="2" max="2" width="18.5714285714286" customWidth="1"/>
    <col min="3" max="3" width="18.5714285714286" customWidth="1"/>
    <col min="4" max="4" width="5.71428571428571" customWidth="1"/>
  </cols>
  <sheetData>
    <row r="1">
      <c r="A1" s="3" t="s">
        <v>0</v>
      </c>
      <c r="B1" s="2" t="s">
        <v>1</v>
      </c>
    </row>
    <row r="2">
      <c r="A2" s="3" t="s">
        <v>2</v>
      </c>
      <c r="B2" s="1" t="s">
        <v>3</v>
      </c>
    </row>
    <row r="3">
      <c r="A3" s="3" t="s">
        <v>4</v>
      </c>
      <c r="B3" s="1">
        <v>2016</v>
      </c>
    </row>
    <row r="4">
      <c r="A4" s="3" t="s">
        <v>5</v>
      </c>
      <c r="B4" s="1">
        <v>25</v>
      </c>
    </row>
    <row r="5">
      <c r="A5" s="3"/>
      <c r="B5" s="1"/>
    </row>
    <row r="7">
      <c r="A7" s="6" t="s">
        <v>6</v>
      </c>
      <c r="B7" s="4" t="s">
        <v>7</v>
      </c>
      <c r="C7" s="5">
        <v>4</v>
      </c>
    </row>
    <row r="8">
      <c r="A8" s="7" t="s">
        <v>6</v>
      </c>
      <c r="B8" s="8" t="s">
        <v>8</v>
      </c>
      <c r="C8" s="9" t="s">
        <v>9</v>
      </c>
    </row>
    <row r="9">
      <c r="A9" s="11" t="s">
        <v>10</v>
      </c>
      <c r="B9" s="13">
        <v>3</v>
      </c>
      <c r="C9" s="15">
        <f>B9*C7</f>
      </c>
      <c r="D9" s="10" t="s">
        <v>11</v>
      </c>
    </row>
    <row r="10">
      <c r="A10" s="12" t="s">
        <v>12</v>
      </c>
      <c r="B10" s="14">
        <v>4</v>
      </c>
      <c r="C10" s="16">
        <f>B10*C7</f>
      </c>
      <c r="D10" s="10" t="s">
        <v>11</v>
      </c>
    </row>
    <row r="11">
      <c r="A11" s="17" t="s">
        <v>13</v>
      </c>
      <c r="B11" s="18">
        <f>SUBTOTAL(9,B9:B10)</f>
      </c>
      <c r="C11" s="19">
        <f>B11*C7</f>
      </c>
    </row>
    <row r="12">
      <c r="A12" s="18" t="s">
        <v>14</v>
      </c>
      <c r="B12" s="21" t="s">
        <v>15</v>
      </c>
      <c r="C12" s="19">
        <f>B12*C11</f>
      </c>
    </row>
    <row r="13">
      <c r="A13" s="22" t="s">
        <v>16</v>
      </c>
      <c r="B13" s="23">
        <f>B11</f>
      </c>
      <c r="C13" s="24">
        <f>C11-C12</f>
      </c>
      <c r="D13" s="25" t="s">
        <v>11</v>
      </c>
    </row>
    <row r="15">
      <c r="A15" s="6" t="s">
        <v>17</v>
      </c>
      <c r="B15" s="4" t="s">
        <v>18</v>
      </c>
      <c r="C15" s="5">
        <v>1.5</v>
      </c>
    </row>
    <row r="16">
      <c r="A16" s="7" t="s">
        <v>17</v>
      </c>
      <c r="B16" s="8" t="s">
        <v>8</v>
      </c>
      <c r="C16" s="9" t="s">
        <v>9</v>
      </c>
    </row>
    <row r="17">
      <c r="A17" s="11" t="s">
        <v>10</v>
      </c>
      <c r="B17" s="13">
        <v>3</v>
      </c>
      <c r="C17" s="15">
        <f>B17*C15</f>
      </c>
      <c r="D17" s="10" t="s">
        <v>11</v>
      </c>
    </row>
    <row r="18">
      <c r="A18" s="12" t="s">
        <v>12</v>
      </c>
      <c r="B18" s="14">
        <v>2</v>
      </c>
      <c r="C18" s="16">
        <f>B18*C15</f>
      </c>
      <c r="D18" s="10" t="s">
        <v>11</v>
      </c>
    </row>
    <row r="19">
      <c r="A19" s="17" t="s">
        <v>13</v>
      </c>
      <c r="B19" s="18">
        <f>SUBTOTAL(9,B17:B18)</f>
      </c>
      <c r="C19" s="19">
        <f>B19*C15</f>
      </c>
    </row>
    <row r="20">
      <c r="A20" s="18" t="s">
        <v>14</v>
      </c>
      <c r="B20" s="21" t="s">
        <v>15</v>
      </c>
      <c r="C20" s="19">
        <f>B20*C19</f>
      </c>
    </row>
    <row r="21">
      <c r="A21" s="22" t="s">
        <v>16</v>
      </c>
      <c r="B21" s="23">
        <f>B19</f>
      </c>
      <c r="C21" s="24">
        <f>C19-C20</f>
      </c>
      <c r="D21" s="25" t="s">
        <v>11</v>
      </c>
    </row>
    <row r="23">
      <c r="A23" s="6" t="s">
        <v>19</v>
      </c>
      <c r="B23" s="4" t="s">
        <v>20</v>
      </c>
      <c r="C23" s="5">
        <v>1.9900000095367432</v>
      </c>
    </row>
    <row r="24">
      <c r="A24" s="7" t="s">
        <v>19</v>
      </c>
      <c r="B24" s="8" t="s">
        <v>8</v>
      </c>
      <c r="C24" s="9" t="s">
        <v>9</v>
      </c>
    </row>
    <row r="25">
      <c r="A25" s="11" t="s">
        <v>10</v>
      </c>
      <c r="B25" s="13">
        <v>3</v>
      </c>
      <c r="C25" s="15">
        <f>B25*C23</f>
      </c>
      <c r="D25" s="10" t="s">
        <v>11</v>
      </c>
    </row>
    <row r="26">
      <c r="A26" s="12" t="s">
        <v>12</v>
      </c>
      <c r="B26" s="14">
        <v>4</v>
      </c>
      <c r="C26" s="16">
        <f>B26*C23</f>
      </c>
      <c r="D26" s="10" t="s">
        <v>11</v>
      </c>
    </row>
    <row r="27">
      <c r="A27" s="17" t="s">
        <v>13</v>
      </c>
      <c r="B27" s="18">
        <f>SUBTOTAL(9,B25:B26)</f>
      </c>
      <c r="C27" s="19">
        <f>B27*C23</f>
      </c>
    </row>
    <row r="28">
      <c r="A28" s="18" t="s">
        <v>14</v>
      </c>
      <c r="B28" s="21" t="s">
        <v>15</v>
      </c>
      <c r="C28" s="19">
        <f>B28*C27</f>
      </c>
    </row>
    <row r="29">
      <c r="A29" s="22" t="s">
        <v>16</v>
      </c>
      <c r="B29" s="23">
        <f>B27</f>
      </c>
      <c r="C29" s="24">
        <f>C27-C28</f>
      </c>
      <c r="D29" s="25" t="s">
        <v>11</v>
      </c>
    </row>
    <row r="31">
      <c r="A31" s="6" t="s">
        <v>21</v>
      </c>
      <c r="B31" s="4" t="s">
        <v>7</v>
      </c>
      <c r="C31" s="5">
        <v>4</v>
      </c>
    </row>
    <row r="32">
      <c r="A32" s="7" t="s">
        <v>21</v>
      </c>
      <c r="B32" s="8" t="s">
        <v>8</v>
      </c>
      <c r="C32" s="9" t="s">
        <v>9</v>
      </c>
    </row>
    <row r="33">
      <c r="A33" s="11" t="s">
        <v>10</v>
      </c>
      <c r="B33" s="13">
        <v>1</v>
      </c>
      <c r="C33" s="15">
        <f>B33*C31</f>
      </c>
      <c r="D33" s="10" t="s">
        <v>11</v>
      </c>
    </row>
    <row r="34">
      <c r="A34" s="12" t="s">
        <v>12</v>
      </c>
      <c r="B34" s="14">
        <v>2</v>
      </c>
      <c r="C34" s="16">
        <f>B34*C31</f>
      </c>
      <c r="D34" s="10" t="s">
        <v>11</v>
      </c>
    </row>
    <row r="35">
      <c r="A35" s="17" t="s">
        <v>13</v>
      </c>
      <c r="B35" s="18">
        <f>SUBTOTAL(9,B33:B34)</f>
      </c>
      <c r="C35" s="19">
        <f>B35*C31</f>
      </c>
    </row>
    <row r="36">
      <c r="A36" s="18" t="s">
        <v>14</v>
      </c>
      <c r="B36" s="21" t="s">
        <v>15</v>
      </c>
      <c r="C36" s="19">
        <f>B36*C35</f>
      </c>
    </row>
    <row r="37">
      <c r="A37" s="22" t="s">
        <v>16</v>
      </c>
      <c r="B37" s="23">
        <f>B35</f>
      </c>
      <c r="C37" s="24">
        <f>C35-C36</f>
      </c>
      <c r="D37" s="25" t="s">
        <v>11</v>
      </c>
    </row>
    <row r="39">
      <c r="B39" s="26" t="s">
        <v>13</v>
      </c>
      <c r="C39" s="20">
        <f>C11+C19+C27+C35</f>
      </c>
    </row>
    <row r="40">
      <c r="B40" s="26" t="s">
        <v>22</v>
      </c>
      <c r="C40" s="20">
        <f>C12+C20+C28+C36</f>
      </c>
    </row>
    <row r="41">
      <c r="B41" s="27" t="s">
        <v>23</v>
      </c>
      <c r="C41" s="28">
        <f>C39-C40</f>
      </c>
    </row>
  </sheetData>
  <mergeCells>
    <mergeCell ref="A7:A8"/>
    <mergeCell ref="A15:A16"/>
    <mergeCell ref="A23:A24"/>
    <mergeCell ref="A31:A32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9"/>
  <sheetViews>
    <sheetView workbookViewId="0" view="pageLayout"/>
  </sheetViews>
  <sheetFormatPr defaultRowHeight="15"/>
  <cols>
    <col min="1" max="1" width="23" customWidth="1"/>
    <col min="2" max="2" width="19" customWidth="1"/>
    <col min="3" max="3" width="11.8571428571429" customWidth="1"/>
    <col min="4" max="4" width="15.4285714285714" customWidth="1"/>
    <col min="5" max="5" width="11.8571428571429" customWidth="1"/>
    <col min="6" max="6" width="2.85714285714286" customWidth="1"/>
  </cols>
  <sheetData>
    <row r="1">
      <c r="A1" s="3" t="s">
        <v>0</v>
      </c>
      <c r="B1" s="2" t="s">
        <v>1</v>
      </c>
    </row>
    <row r="2">
      <c r="A2" s="3" t="s">
        <v>2</v>
      </c>
      <c r="B2" s="1" t="s">
        <v>3</v>
      </c>
    </row>
    <row r="3">
      <c r="A3" s="3" t="s">
        <v>4</v>
      </c>
      <c r="B3" s="1">
        <v>2016</v>
      </c>
    </row>
    <row r="4">
      <c r="A4" s="3" t="s">
        <v>5</v>
      </c>
      <c r="B4" s="1">
        <v>25</v>
      </c>
    </row>
    <row r="5">
      <c r="A5" s="3"/>
      <c r="B5" s="1"/>
    </row>
    <row r="7">
      <c r="A7" s="30">
        <v>1</v>
      </c>
      <c r="B7" s="29">
        <v>1</v>
      </c>
      <c r="C7" s="29">
        <v>1</v>
      </c>
      <c r="D7" s="29">
        <v>1</v>
      </c>
      <c r="E7" s="31">
        <v>1</v>
      </c>
    </row>
    <row r="8">
      <c r="A8" s="35" t="s">
        <v>6</v>
      </c>
      <c r="B8" s="32" t="s">
        <v>7</v>
      </c>
      <c r="C8" s="33">
        <v>4</v>
      </c>
      <c r="D8" s="34" t="s">
        <v>24</v>
      </c>
      <c r="E8" s="36">
        <f>3*C8</f>
      </c>
      <c r="F8" s="37" t="s">
        <v>11</v>
      </c>
    </row>
    <row r="9">
      <c r="A9" s="35" t="s">
        <v>19</v>
      </c>
      <c r="B9" s="32" t="s">
        <v>20</v>
      </c>
      <c r="C9" s="33">
        <v>1.9900000095367432</v>
      </c>
      <c r="D9" s="34" t="s">
        <v>25</v>
      </c>
      <c r="E9" s="36">
        <f>3*C9</f>
      </c>
      <c r="F9" s="37" t="s">
        <v>11</v>
      </c>
    </row>
    <row r="10">
      <c r="A10" s="35" t="s">
        <v>21</v>
      </c>
      <c r="B10" s="32" t="s">
        <v>7</v>
      </c>
      <c r="C10" s="33">
        <v>4</v>
      </c>
      <c r="D10" s="34" t="s">
        <v>26</v>
      </c>
      <c r="E10" s="36">
        <f>1*C10</f>
      </c>
      <c r="F10" s="37" t="s">
        <v>11</v>
      </c>
    </row>
    <row r="11">
      <c r="A11" s="35" t="s">
        <v>17</v>
      </c>
      <c r="B11" s="32" t="s">
        <v>18</v>
      </c>
      <c r="C11" s="33">
        <v>1.5</v>
      </c>
      <c r="D11" s="34" t="s">
        <v>27</v>
      </c>
      <c r="E11" s="36">
        <f>3*C11</f>
      </c>
      <c r="F11" s="37" t="s">
        <v>11</v>
      </c>
    </row>
    <row r="12">
      <c r="D12" s="18" t="s">
        <v>28</v>
      </c>
      <c r="E12" s="19">
        <f>SUBTOTAL(9,E8:E11)</f>
      </c>
    </row>
    <row r="13">
      <c r="D13" s="18" t="s">
        <v>29</v>
      </c>
      <c r="E13" s="19">
        <f>5% * E12</f>
      </c>
    </row>
    <row r="14">
      <c r="D14" s="39" t="s">
        <v>16</v>
      </c>
      <c r="E14" s="38">
        <f>E12-E13</f>
      </c>
      <c r="F14" s="25" t="s">
        <v>11</v>
      </c>
    </row>
    <row r="16">
      <c r="A16" s="30">
        <v>2</v>
      </c>
      <c r="B16" s="29">
        <v>2</v>
      </c>
      <c r="C16" s="29">
        <v>2</v>
      </c>
      <c r="D16" s="29">
        <v>2</v>
      </c>
      <c r="E16" s="31">
        <v>2</v>
      </c>
    </row>
    <row r="17">
      <c r="A17" s="35" t="s">
        <v>6</v>
      </c>
      <c r="B17" s="32" t="s">
        <v>7</v>
      </c>
      <c r="C17" s="33">
        <v>4</v>
      </c>
      <c r="D17" s="34" t="s">
        <v>30</v>
      </c>
      <c r="E17" s="36">
        <f>4*C17</f>
      </c>
      <c r="F17" s="37" t="s">
        <v>11</v>
      </c>
    </row>
    <row r="18">
      <c r="A18" s="35" t="s">
        <v>19</v>
      </c>
      <c r="B18" s="32" t="s">
        <v>20</v>
      </c>
      <c r="C18" s="33">
        <v>1.9900000095367432</v>
      </c>
      <c r="D18" s="34" t="s">
        <v>31</v>
      </c>
      <c r="E18" s="36">
        <f>4*C18</f>
      </c>
      <c r="F18" s="37" t="s">
        <v>11</v>
      </c>
    </row>
    <row r="19">
      <c r="A19" s="35" t="s">
        <v>21</v>
      </c>
      <c r="B19" s="32" t="s">
        <v>7</v>
      </c>
      <c r="C19" s="33">
        <v>4</v>
      </c>
      <c r="D19" s="34" t="s">
        <v>32</v>
      </c>
      <c r="E19" s="36">
        <f>2*C19</f>
      </c>
      <c r="F19" s="37" t="s">
        <v>11</v>
      </c>
    </row>
    <row r="20">
      <c r="A20" s="35" t="s">
        <v>17</v>
      </c>
      <c r="B20" s="32" t="s">
        <v>18</v>
      </c>
      <c r="C20" s="33">
        <v>1.5</v>
      </c>
      <c r="D20" s="34" t="s">
        <v>33</v>
      </c>
      <c r="E20" s="36">
        <f>2*C20</f>
      </c>
      <c r="F20" s="37" t="s">
        <v>11</v>
      </c>
    </row>
    <row r="21">
      <c r="D21" s="18" t="s">
        <v>28</v>
      </c>
      <c r="E21" s="19">
        <f>SUBTOTAL(9,E17:E20)</f>
      </c>
    </row>
    <row r="22">
      <c r="D22" s="18" t="s">
        <v>29</v>
      </c>
      <c r="E22" s="19">
        <f>5% * E21</f>
      </c>
    </row>
    <row r="23">
      <c r="D23" s="39" t="s">
        <v>16</v>
      </c>
      <c r="E23" s="38">
        <f>E21-E22</f>
      </c>
      <c r="F23" s="25" t="s">
        <v>11</v>
      </c>
    </row>
    <row r="27">
      <c r="D27" s="40" t="s">
        <v>13</v>
      </c>
      <c r="E27" s="41">
        <f>E12+E21</f>
      </c>
    </row>
    <row r="28">
      <c r="D28" s="40" t="s">
        <v>22</v>
      </c>
      <c r="E28" s="41">
        <f>E13+E22</f>
      </c>
    </row>
    <row r="29">
      <c r="D29" s="27" t="s">
        <v>23</v>
      </c>
      <c r="E29" s="28">
        <f>E27-E28</f>
      </c>
    </row>
  </sheetData>
  <mergeCells>
    <mergeCell ref="A7:E7"/>
    <mergeCell ref="A16:E16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2016_25_3</dc:title>
  <dc:creator>Stolons</dc:creator>
  <dc:description>Facture de la semaine 2016_25_3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