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Documents\Finance Python\"/>
    </mc:Choice>
  </mc:AlternateContent>
  <xr:revisionPtr revIDLastSave="0" documentId="13_ncr:1_{FC3BF8BC-2E40-4CE8-A535-DBCB10F18694}" xr6:coauthVersionLast="47" xr6:coauthVersionMax="47" xr10:uidLastSave="{00000000-0000-0000-0000-000000000000}"/>
  <bookViews>
    <workbookView xWindow="-120" yWindow="-120" windowWidth="21840" windowHeight="13140" activeTab="1" xr2:uid="{990FA4E5-3FA7-43C5-9C81-B7EADC4F7F18}"/>
  </bookViews>
  <sheets>
    <sheet name="Transactions" sheetId="1" r:id="rId1"/>
    <sheet name="Dashboard" sheetId="2" r:id="rId2"/>
    <sheet name="Charting"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C4" i="3"/>
  <c r="C3" i="3"/>
  <c r="H9" i="1"/>
  <c r="H8" i="1"/>
  <c r="H3" i="1"/>
  <c r="H4" i="1"/>
  <c r="H7" i="1"/>
  <c r="H6" i="1"/>
  <c r="H5" i="1"/>
  <c r="D17" i="1" a="1"/>
  <c r="D17" i="1" s="1"/>
  <c r="D18" i="1" a="1"/>
  <c r="D18" i="1" s="1"/>
  <c r="D19" i="1" a="1"/>
  <c r="D19" i="1" s="1"/>
  <c r="D20" i="1" a="1"/>
  <c r="D20" i="1" s="1"/>
  <c r="G17" i="1" a="1"/>
  <c r="G17" i="1" s="1"/>
  <c r="H17" i="1" s="1"/>
  <c r="G18" i="1" a="1"/>
  <c r="G18" i="1" s="1"/>
  <c r="H18" i="1" s="1"/>
  <c r="G19" i="1" a="1"/>
  <c r="G19" i="1" s="1"/>
  <c r="H19" i="1" s="1"/>
  <c r="G20" i="1" a="1"/>
  <c r="G20" i="1" s="1"/>
  <c r="H20" i="1" s="1"/>
  <c r="D16" i="1" a="1"/>
  <c r="D16" i="1" s="1"/>
  <c r="G16" i="1" a="1"/>
  <c r="G16" i="1" s="1"/>
  <c r="H16" i="1" s="1"/>
  <c r="D5" i="1" a="1"/>
  <c r="D5" i="1" s="1"/>
  <c r="D6" i="1" a="1"/>
  <c r="D6" i="1" s="1"/>
  <c r="D7" i="1" a="1"/>
  <c r="D7" i="1" s="1"/>
  <c r="A9" i="2" a="1"/>
  <c r="A9" i="2" s="1"/>
  <c r="E9" i="2" s="1" a="1"/>
  <c r="E9" i="2" s="1"/>
  <c r="H9" i="2" s="1" a="1"/>
  <c r="H9" i="2" s="1"/>
  <c r="G3" i="2" s="1"/>
  <c r="D3" i="1" a="1"/>
  <c r="D3" i="1" s="1"/>
  <c r="D4" i="1" a="1"/>
  <c r="D4" i="1" s="1"/>
  <c r="H10" i="1"/>
  <c r="H11" i="1"/>
  <c r="H12" i="1"/>
  <c r="H13" i="1"/>
  <c r="H14" i="1"/>
  <c r="H15" i="1"/>
  <c r="D15" i="1" a="1"/>
  <c r="D15" i="1" s="1"/>
  <c r="D14" i="1" a="1"/>
  <c r="D14" i="1" s="1"/>
  <c r="D13" i="1" a="1"/>
  <c r="D13" i="1" s="1"/>
  <c r="D12" i="1" a="1"/>
  <c r="D12" i="1" s="1"/>
  <c r="D11" i="1" a="1"/>
  <c r="D11" i="1" s="1"/>
  <c r="D10" i="1" a="1"/>
  <c r="D10" i="1" s="1"/>
  <c r="D9" i="1" a="1"/>
  <c r="D9" i="1" s="1"/>
  <c r="D8" i="1" a="1"/>
  <c r="D8" i="1" s="1"/>
  <c r="E6" i="3" a="1"/>
  <c r="B6" i="3" a="1"/>
  <c r="E6" i="3" l="1"/>
  <c r="C9" i="2" a="1"/>
  <c r="C9" i="2" s="1"/>
  <c r="B6" i="3"/>
  <c r="J9" i="2" a="1"/>
  <c r="J9" i="2" s="1"/>
  <c r="K9" i="2" a="1"/>
  <c r="K9" i="2" s="1"/>
  <c r="B9" i="2" a="1"/>
  <c r="B9" i="2" s="1"/>
  <c r="D9" i="2" a="1"/>
  <c r="D9" i="2" s="1"/>
  <c r="F9" i="2" s="1" a="1"/>
  <c r="F9" i="2" s="1"/>
  <c r="I9" i="2" s="1" a="1"/>
  <c r="I9" i="2" s="1"/>
  <c r="H3" i="2" l="1"/>
  <c r="F3" i="2"/>
  <c r="G9" i="2" a="1"/>
  <c r="G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futureMetadata>
  <cellMetadata count="1">
    <bk>
      <rc t="1" v="0"/>
    </bk>
  </cellMetadata>
  <valueMetadata count="40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valueMetadata>
</metadata>
</file>

<file path=xl/sharedStrings.xml><?xml version="1.0" encoding="utf-8"?>
<sst xmlns="http://schemas.openxmlformats.org/spreadsheetml/2006/main" count="72" uniqueCount="35">
  <si>
    <t>Date</t>
  </si>
  <si>
    <t>Company</t>
  </si>
  <si>
    <t>Ticker</t>
  </si>
  <si>
    <t>Stock Code</t>
  </si>
  <si>
    <t>Transaction Type</t>
  </si>
  <si>
    <t># of Shares</t>
  </si>
  <si>
    <t>Currency</t>
  </si>
  <si>
    <t>BUY</t>
  </si>
  <si>
    <t>Pesos</t>
  </si>
  <si>
    <t>Market Value</t>
  </si>
  <si>
    <t>SELL</t>
  </si>
  <si>
    <t>Avg. Cost/Gain</t>
  </si>
  <si>
    <t>Current Holdings</t>
  </si>
  <si>
    <t>Industry</t>
  </si>
  <si>
    <t>Quantity</t>
  </si>
  <si>
    <t>Current Price</t>
  </si>
  <si>
    <t>% Breakdown</t>
  </si>
  <si>
    <t>Day Change</t>
  </si>
  <si>
    <t>Total Amount</t>
  </si>
  <si>
    <t>Gain (Loss)</t>
  </si>
  <si>
    <t>52 Week High</t>
  </si>
  <si>
    <t>52 Week Low</t>
  </si>
  <si>
    <t>Portfolio Breakdown</t>
  </si>
  <si>
    <t>Gain/ (Loss) Breakdown</t>
  </si>
  <si>
    <t>Portfolio Value</t>
  </si>
  <si>
    <t>₱ Day Change</t>
  </si>
  <si>
    <t>Gain / (Loss)</t>
  </si>
  <si>
    <t>Historical Performance</t>
  </si>
  <si>
    <t>Lookup -&gt;</t>
  </si>
  <si>
    <t>Time Period -&gt;</t>
  </si>
  <si>
    <t>Actual</t>
  </si>
  <si>
    <t>Stock -&gt;</t>
  </si>
  <si>
    <t>Comparison</t>
  </si>
  <si>
    <t>Comparison -&gt;</t>
  </si>
  <si>
    <t>Wayne's Stock Portfolio (Fictional)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</si>
</sst>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3409]* #,##0.00_-;\-[$₱-3409]* #,##0.00_-;_-[$₱-3409]* &quot;-&quot;??_-;_-@_-"/>
    <numFmt numFmtId="165" formatCode="_-[$₱-464]* #,##0.00_-;\-[$₱-464]* #,##0.00_-;_-[$₱-464]* &quot;-&quot;??_-;_-@_-"/>
  </numFmts>
  <fonts count="10"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72"/>
      <color theme="0"/>
      <name val="Aptos Narrow"/>
      <family val="2"/>
      <scheme val="minor"/>
    </font>
    <font>
      <b/>
      <sz val="72"/>
      <color theme="6" tint="-0.499984740745262"/>
      <name val="Aptos Narrow"/>
      <family val="2"/>
      <scheme val="minor"/>
    </font>
    <font>
      <sz val="11"/>
      <color theme="6" tint="-0.249977111117893"/>
      <name val="Aptos Narrow"/>
      <family val="2"/>
      <scheme val="minor"/>
    </font>
    <font>
      <b/>
      <sz val="16"/>
      <color theme="0"/>
      <name val="Aptos Narrow"/>
      <family val="2"/>
      <scheme val="minor"/>
    </font>
    <font>
      <b/>
      <sz val="14"/>
      <color theme="0"/>
      <name val="Aptos Narrow"/>
      <family val="2"/>
      <scheme val="minor"/>
    </font>
    <font>
      <b/>
      <sz val="40"/>
      <color theme="0"/>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6"/>
        <bgColor indexed="64"/>
      </patternFill>
    </fill>
    <fill>
      <patternFill patternType="solid">
        <fgColor rgb="FFFFFF00"/>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16" fontId="0" fillId="0" borderId="0" xfId="0" applyNumberFormat="1"/>
    <xf numFmtId="164" fontId="0" fillId="0" borderId="0" xfId="0" applyNumberFormat="1"/>
    <xf numFmtId="2" fontId="0" fillId="0" borderId="0" xfId="0" applyNumberFormat="1"/>
    <xf numFmtId="0" fontId="0" fillId="0" borderId="0" xfId="0" applyAlignment="1">
      <alignment horizontal="left"/>
    </xf>
    <xf numFmtId="9" fontId="0" fillId="0" borderId="0" xfId="1" applyFont="1"/>
    <xf numFmtId="165" fontId="0" fillId="0" borderId="0" xfId="0" applyNumberFormat="1" applyAlignment="1">
      <alignment horizontal="left"/>
    </xf>
    <xf numFmtId="165" fontId="0" fillId="0" borderId="0" xfId="0" applyNumberFormat="1"/>
    <xf numFmtId="0" fontId="3" fillId="0" borderId="0" xfId="0" applyFont="1"/>
    <xf numFmtId="0" fontId="6" fillId="2" borderId="0" xfId="0" applyFont="1" applyFill="1"/>
    <xf numFmtId="0" fontId="5" fillId="0" borderId="0" xfId="0" applyFont="1" applyAlignment="1">
      <alignment vertical="center"/>
    </xf>
    <xf numFmtId="9" fontId="0" fillId="0" borderId="0" xfId="0" applyNumberFormat="1"/>
    <xf numFmtId="0" fontId="4" fillId="3" borderId="0" xfId="0" applyFont="1" applyFill="1" applyAlignment="1">
      <alignment vertical="center"/>
    </xf>
    <xf numFmtId="9" fontId="6" fillId="2" borderId="0" xfId="1" applyFont="1" applyFill="1"/>
    <xf numFmtId="0" fontId="0" fillId="4" borderId="1" xfId="0" applyFill="1" applyBorder="1"/>
    <xf numFmtId="0" fontId="0" fillId="4" borderId="1" xfId="0" applyFill="1" applyBorder="1" applyAlignment="1">
      <alignment horizontal="left"/>
    </xf>
    <xf numFmtId="9" fontId="6" fillId="5" borderId="0" xfId="1" applyFont="1" applyFill="1"/>
    <xf numFmtId="0" fontId="0" fillId="5" borderId="0" xfId="0" applyFill="1"/>
    <xf numFmtId="0" fontId="2" fillId="3" borderId="0" xfId="0" applyFont="1" applyFill="1" applyAlignment="1">
      <alignment horizontal="center"/>
    </xf>
    <xf numFmtId="0" fontId="0" fillId="4" borderId="2" xfId="0" applyFill="1" applyBorder="1" applyAlignment="1">
      <alignment horizontal="center"/>
    </xf>
    <xf numFmtId="0" fontId="0" fillId="4" borderId="0" xfId="0" applyFill="1" applyAlignment="1">
      <alignment horizontal="center"/>
    </xf>
    <xf numFmtId="165" fontId="8" fillId="3" borderId="0" xfId="0" applyNumberFormat="1" applyFont="1" applyFill="1" applyAlignment="1">
      <alignment horizontal="left" vertical="center"/>
    </xf>
    <xf numFmtId="165" fontId="8" fillId="3" borderId="0" xfId="0" applyNumberFormat="1"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9" fillId="3" borderId="0" xfId="0" applyFont="1" applyFill="1" applyAlignment="1">
      <alignment horizontal="left" vertical="center"/>
    </xf>
    <xf numFmtId="0" fontId="0" fillId="0" borderId="0" xfId="0" applyAlignment="1">
      <alignment horizontal="center"/>
    </xf>
  </cellXfs>
  <cellStyles count="2">
    <cellStyle name="Normal" xfId="0" builtinId="0"/>
    <cellStyle name="Percent" xfId="1" builtinId="5"/>
  </cellStyles>
  <dxfs count="4">
    <dxf>
      <numFmt numFmtId="164" formatCode="_-[$₱-3409]* #,##0.00_-;\-[$₱-3409]* #,##0.00_-;_-[$₱-3409]* &quot;-&quot;??_-;_-@_-"/>
    </dxf>
    <dxf>
      <numFmt numFmtId="164" formatCode="_-[$₱-3409]* #,##0.00_-;\-[$₱-3409]* #,##0.00_-;_-[$₱-3409]* &quot;-&quot;??_-;_-@_-"/>
    </dxf>
    <dxf>
      <numFmt numFmtId="2" formatCode="0.00"/>
    </dxf>
    <dxf>
      <numFmt numFmtId="21" formatCode="d\-mmm"/>
    </dxf>
  </dxfs>
  <tableStyles count="0" defaultTableStyle="TableStyleMedium2" defaultPivotStyle="PivotStyleLight16"/>
  <colors>
    <mruColors>
      <color rgb="FF99FF99"/>
      <color rgb="FF006600"/>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06-476C-9154-E6AEF80135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06-476C-9154-E6AEF80135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06-476C-9154-E6AEF80135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06-476C-9154-E6AEF80135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06-476C-9154-E6AEF80135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06-476C-9154-E6AEF80135A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506-476C-9154-E6AEF80135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506-476C-9154-E6AEF80135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Dashboard!$B$9:$B$16</c:f>
              <c:strCache>
                <c:ptCount val="8"/>
                <c:pt idx="0">
                  <c:v>FEU</c:v>
                </c:pt>
                <c:pt idx="1">
                  <c:v>FLI</c:v>
                </c:pt>
                <c:pt idx="2">
                  <c:v>BDO</c:v>
                </c:pt>
                <c:pt idx="3">
                  <c:v>MER</c:v>
                </c:pt>
                <c:pt idx="4">
                  <c:v>MBT</c:v>
                </c:pt>
                <c:pt idx="5">
                  <c:v>GSMI</c:v>
                </c:pt>
                <c:pt idx="6">
                  <c:v>GLO</c:v>
                </c:pt>
                <c:pt idx="7">
                  <c:v>AP</c:v>
                </c:pt>
              </c:strCache>
            </c:strRef>
          </c:cat>
          <c:val>
            <c:numRef>
              <c:f>Dashboard!$G$9:$G$16</c:f>
              <c:numCache>
                <c:formatCode>0%</c:formatCode>
                <c:ptCount val="8"/>
                <c:pt idx="0">
                  <c:v>7.0566723277846494E-2</c:v>
                </c:pt>
                <c:pt idx="1">
                  <c:v>0.1213096710436774</c:v>
                </c:pt>
                <c:pt idx="2">
                  <c:v>7.0122907408174492E-2</c:v>
                </c:pt>
                <c:pt idx="3">
                  <c:v>0.27457408470373812</c:v>
                </c:pt>
                <c:pt idx="4">
                  <c:v>0.17841397960814021</c:v>
                </c:pt>
                <c:pt idx="5">
                  <c:v>1.5764339690749102E-2</c:v>
                </c:pt>
                <c:pt idx="6">
                  <c:v>0.21303161744255544</c:v>
                </c:pt>
                <c:pt idx="7">
                  <c:v>5.6216676825118793E-2</c:v>
                </c:pt>
              </c:numCache>
            </c:numRef>
          </c:val>
          <c:extLst>
            <c:ext xmlns:c16="http://schemas.microsoft.com/office/drawing/2014/chart" uri="{C3380CC4-5D6E-409C-BE32-E72D297353CC}">
              <c16:uniqueId val="{00000000-1A63-4986-83CB-DD2AF83D12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Gain/ (Loss)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Dashboard!$B$9:$B$16</c:f>
              <c:strCache>
                <c:ptCount val="8"/>
                <c:pt idx="0">
                  <c:v>FEU</c:v>
                </c:pt>
                <c:pt idx="1">
                  <c:v>FLI</c:v>
                </c:pt>
                <c:pt idx="2">
                  <c:v>BDO</c:v>
                </c:pt>
                <c:pt idx="3">
                  <c:v>MER</c:v>
                </c:pt>
                <c:pt idx="4">
                  <c:v>MBT</c:v>
                </c:pt>
                <c:pt idx="5">
                  <c:v>GSMI</c:v>
                </c:pt>
                <c:pt idx="6">
                  <c:v>GLO</c:v>
                </c:pt>
                <c:pt idx="7">
                  <c:v>AP</c:v>
                </c:pt>
              </c:strCache>
            </c:strRef>
          </c:cat>
          <c:val>
            <c:numRef>
              <c:f>Dashboard!$G$9:$G$16</c:f>
              <c:numCache>
                <c:formatCode>0%</c:formatCode>
                <c:ptCount val="8"/>
                <c:pt idx="0">
                  <c:v>7.0566723277846494E-2</c:v>
                </c:pt>
                <c:pt idx="1">
                  <c:v>0.1213096710436774</c:v>
                </c:pt>
                <c:pt idx="2">
                  <c:v>7.0122907408174492E-2</c:v>
                </c:pt>
                <c:pt idx="3">
                  <c:v>0.27457408470373812</c:v>
                </c:pt>
                <c:pt idx="4">
                  <c:v>0.17841397960814021</c:v>
                </c:pt>
                <c:pt idx="5">
                  <c:v>1.5764339690749102E-2</c:v>
                </c:pt>
                <c:pt idx="6">
                  <c:v>0.21303161744255544</c:v>
                </c:pt>
                <c:pt idx="7">
                  <c:v>5.6216676825118793E-2</c:v>
                </c:pt>
              </c:numCache>
            </c:numRef>
          </c:val>
          <c:extLst>
            <c:ext xmlns:c16="http://schemas.microsoft.com/office/drawing/2014/chart" uri="{C3380CC4-5D6E-409C-BE32-E72D297353CC}">
              <c16:uniqueId val="{00000000-207C-4B67-B176-64EE3E15F16E}"/>
            </c:ext>
          </c:extLst>
        </c:ser>
        <c:dLbls>
          <c:dLblPos val="outEnd"/>
          <c:showLegendKey val="0"/>
          <c:showVal val="1"/>
          <c:showCatName val="0"/>
          <c:showSerName val="0"/>
          <c:showPercent val="0"/>
          <c:showBubbleSize val="0"/>
        </c:dLbls>
        <c:gapWidth val="219"/>
        <c:overlap val="-27"/>
        <c:axId val="1357212608"/>
        <c:axId val="1357213088"/>
      </c:barChart>
      <c:catAx>
        <c:axId val="135721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213088"/>
        <c:crosses val="autoZero"/>
        <c:auto val="1"/>
        <c:lblAlgn val="ctr"/>
        <c:lblOffset val="100"/>
        <c:noMultiLvlLbl val="0"/>
      </c:catAx>
      <c:valAx>
        <c:axId val="1357213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212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3"/>
              </a:solidFill>
              <a:round/>
            </a:ln>
            <a:effectLst/>
          </c:spPr>
          <c:marker>
            <c:symbol val="none"/>
          </c:marker>
          <c:cat>
            <c:numRef>
              <c:f>Charting!$B$7:$B$250</c:f>
              <c:numCache>
                <c:formatCode>m/d/yyyy</c:formatCode>
                <c:ptCount val="244"/>
                <c:pt idx="0">
                  <c:v>45204</c:v>
                </c:pt>
                <c:pt idx="1">
                  <c:v>45205</c:v>
                </c:pt>
                <c:pt idx="2">
                  <c:v>45208</c:v>
                </c:pt>
                <c:pt idx="3">
                  <c:v>45209</c:v>
                </c:pt>
                <c:pt idx="4">
                  <c:v>45210</c:v>
                </c:pt>
                <c:pt idx="5">
                  <c:v>45211</c:v>
                </c:pt>
                <c:pt idx="6">
                  <c:v>45212</c:v>
                </c:pt>
                <c:pt idx="7">
                  <c:v>45215</c:v>
                </c:pt>
                <c:pt idx="8">
                  <c:v>45216</c:v>
                </c:pt>
                <c:pt idx="9">
                  <c:v>45217</c:v>
                </c:pt>
                <c:pt idx="10">
                  <c:v>45218</c:v>
                </c:pt>
                <c:pt idx="11">
                  <c:v>45219</c:v>
                </c:pt>
                <c:pt idx="12">
                  <c:v>45222</c:v>
                </c:pt>
                <c:pt idx="13">
                  <c:v>45223</c:v>
                </c:pt>
                <c:pt idx="14">
                  <c:v>45224</c:v>
                </c:pt>
                <c:pt idx="15">
                  <c:v>45225</c:v>
                </c:pt>
                <c:pt idx="16">
                  <c:v>45226</c:v>
                </c:pt>
                <c:pt idx="17">
                  <c:v>45230</c:v>
                </c:pt>
                <c:pt idx="18">
                  <c:v>45233</c:v>
                </c:pt>
                <c:pt idx="19">
                  <c:v>45236</c:v>
                </c:pt>
                <c:pt idx="20">
                  <c:v>45237</c:v>
                </c:pt>
                <c:pt idx="21">
                  <c:v>45238</c:v>
                </c:pt>
                <c:pt idx="22">
                  <c:v>45239</c:v>
                </c:pt>
                <c:pt idx="23">
                  <c:v>45240</c:v>
                </c:pt>
                <c:pt idx="24">
                  <c:v>45243</c:v>
                </c:pt>
                <c:pt idx="25">
                  <c:v>45244</c:v>
                </c:pt>
                <c:pt idx="26">
                  <c:v>45245</c:v>
                </c:pt>
                <c:pt idx="27">
                  <c:v>45246</c:v>
                </c:pt>
                <c:pt idx="28">
                  <c:v>45247</c:v>
                </c:pt>
                <c:pt idx="29">
                  <c:v>45250</c:v>
                </c:pt>
                <c:pt idx="30">
                  <c:v>45251</c:v>
                </c:pt>
                <c:pt idx="31">
                  <c:v>45252</c:v>
                </c:pt>
                <c:pt idx="32">
                  <c:v>45253</c:v>
                </c:pt>
                <c:pt idx="33">
                  <c:v>45254</c:v>
                </c:pt>
                <c:pt idx="34">
                  <c:v>45258</c:v>
                </c:pt>
                <c:pt idx="35">
                  <c:v>45259</c:v>
                </c:pt>
                <c:pt idx="36">
                  <c:v>45260</c:v>
                </c:pt>
                <c:pt idx="37">
                  <c:v>45261</c:v>
                </c:pt>
                <c:pt idx="38">
                  <c:v>45264</c:v>
                </c:pt>
                <c:pt idx="39">
                  <c:v>45265</c:v>
                </c:pt>
                <c:pt idx="40">
                  <c:v>45266</c:v>
                </c:pt>
                <c:pt idx="41">
                  <c:v>45267</c:v>
                </c:pt>
                <c:pt idx="42">
                  <c:v>45271</c:v>
                </c:pt>
                <c:pt idx="43">
                  <c:v>45272</c:v>
                </c:pt>
                <c:pt idx="44">
                  <c:v>45273</c:v>
                </c:pt>
                <c:pt idx="45">
                  <c:v>45274</c:v>
                </c:pt>
                <c:pt idx="46">
                  <c:v>45275</c:v>
                </c:pt>
                <c:pt idx="47">
                  <c:v>45278</c:v>
                </c:pt>
                <c:pt idx="48">
                  <c:v>45279</c:v>
                </c:pt>
                <c:pt idx="49">
                  <c:v>45280</c:v>
                </c:pt>
                <c:pt idx="50">
                  <c:v>45281</c:v>
                </c:pt>
                <c:pt idx="51">
                  <c:v>45282</c:v>
                </c:pt>
                <c:pt idx="52">
                  <c:v>45287</c:v>
                </c:pt>
                <c:pt idx="53">
                  <c:v>45288</c:v>
                </c:pt>
                <c:pt idx="54">
                  <c:v>45289</c:v>
                </c:pt>
                <c:pt idx="55">
                  <c:v>45293</c:v>
                </c:pt>
                <c:pt idx="56">
                  <c:v>45294</c:v>
                </c:pt>
                <c:pt idx="57">
                  <c:v>45295</c:v>
                </c:pt>
                <c:pt idx="58">
                  <c:v>45296</c:v>
                </c:pt>
                <c:pt idx="59">
                  <c:v>45299</c:v>
                </c:pt>
                <c:pt idx="60">
                  <c:v>45300</c:v>
                </c:pt>
                <c:pt idx="61">
                  <c:v>45301</c:v>
                </c:pt>
                <c:pt idx="62">
                  <c:v>45302</c:v>
                </c:pt>
                <c:pt idx="63">
                  <c:v>45303</c:v>
                </c:pt>
                <c:pt idx="64">
                  <c:v>45306</c:v>
                </c:pt>
                <c:pt idx="65">
                  <c:v>45307</c:v>
                </c:pt>
                <c:pt idx="66">
                  <c:v>45308</c:v>
                </c:pt>
                <c:pt idx="67">
                  <c:v>45309</c:v>
                </c:pt>
                <c:pt idx="68">
                  <c:v>45310</c:v>
                </c:pt>
                <c:pt idx="69">
                  <c:v>45313</c:v>
                </c:pt>
                <c:pt idx="70">
                  <c:v>45314</c:v>
                </c:pt>
                <c:pt idx="71">
                  <c:v>45315</c:v>
                </c:pt>
                <c:pt idx="72">
                  <c:v>45316</c:v>
                </c:pt>
                <c:pt idx="73">
                  <c:v>45317</c:v>
                </c:pt>
                <c:pt idx="74">
                  <c:v>45320</c:v>
                </c:pt>
                <c:pt idx="75">
                  <c:v>45321</c:v>
                </c:pt>
                <c:pt idx="76">
                  <c:v>45322</c:v>
                </c:pt>
                <c:pt idx="77">
                  <c:v>45323</c:v>
                </c:pt>
                <c:pt idx="78">
                  <c:v>45324</c:v>
                </c:pt>
                <c:pt idx="79">
                  <c:v>45327</c:v>
                </c:pt>
                <c:pt idx="80">
                  <c:v>45328</c:v>
                </c:pt>
                <c:pt idx="81">
                  <c:v>45329</c:v>
                </c:pt>
                <c:pt idx="82">
                  <c:v>45330</c:v>
                </c:pt>
                <c:pt idx="83">
                  <c:v>45334</c:v>
                </c:pt>
                <c:pt idx="84">
                  <c:v>45335</c:v>
                </c:pt>
                <c:pt idx="85">
                  <c:v>45336</c:v>
                </c:pt>
                <c:pt idx="86">
                  <c:v>45337</c:v>
                </c:pt>
                <c:pt idx="87">
                  <c:v>45338</c:v>
                </c:pt>
                <c:pt idx="88">
                  <c:v>45341</c:v>
                </c:pt>
                <c:pt idx="89">
                  <c:v>45342</c:v>
                </c:pt>
                <c:pt idx="90">
                  <c:v>45343</c:v>
                </c:pt>
                <c:pt idx="91">
                  <c:v>45344</c:v>
                </c:pt>
                <c:pt idx="92">
                  <c:v>45345</c:v>
                </c:pt>
                <c:pt idx="93">
                  <c:v>45348</c:v>
                </c:pt>
                <c:pt idx="94">
                  <c:v>45349</c:v>
                </c:pt>
                <c:pt idx="95">
                  <c:v>45350</c:v>
                </c:pt>
                <c:pt idx="96">
                  <c:v>45351</c:v>
                </c:pt>
                <c:pt idx="97">
                  <c:v>45352</c:v>
                </c:pt>
                <c:pt idx="98">
                  <c:v>45355</c:v>
                </c:pt>
                <c:pt idx="99">
                  <c:v>45356</c:v>
                </c:pt>
                <c:pt idx="100">
                  <c:v>45357</c:v>
                </c:pt>
                <c:pt idx="101">
                  <c:v>45358</c:v>
                </c:pt>
                <c:pt idx="102">
                  <c:v>45359</c:v>
                </c:pt>
                <c:pt idx="103">
                  <c:v>45362</c:v>
                </c:pt>
                <c:pt idx="104">
                  <c:v>45363</c:v>
                </c:pt>
                <c:pt idx="105">
                  <c:v>45364</c:v>
                </c:pt>
                <c:pt idx="106">
                  <c:v>45365</c:v>
                </c:pt>
                <c:pt idx="107">
                  <c:v>45366</c:v>
                </c:pt>
                <c:pt idx="108">
                  <c:v>45369</c:v>
                </c:pt>
                <c:pt idx="109">
                  <c:v>45370</c:v>
                </c:pt>
                <c:pt idx="110">
                  <c:v>45371</c:v>
                </c:pt>
                <c:pt idx="111">
                  <c:v>45372</c:v>
                </c:pt>
                <c:pt idx="112">
                  <c:v>45373</c:v>
                </c:pt>
                <c:pt idx="113">
                  <c:v>45376</c:v>
                </c:pt>
                <c:pt idx="114">
                  <c:v>45377</c:v>
                </c:pt>
                <c:pt idx="115">
                  <c:v>45378</c:v>
                </c:pt>
                <c:pt idx="116">
                  <c:v>45383</c:v>
                </c:pt>
                <c:pt idx="117">
                  <c:v>45384</c:v>
                </c:pt>
                <c:pt idx="118">
                  <c:v>45385</c:v>
                </c:pt>
                <c:pt idx="119">
                  <c:v>45386</c:v>
                </c:pt>
                <c:pt idx="120">
                  <c:v>45387</c:v>
                </c:pt>
                <c:pt idx="121">
                  <c:v>45390</c:v>
                </c:pt>
                <c:pt idx="122">
                  <c:v>45393</c:v>
                </c:pt>
                <c:pt idx="123">
                  <c:v>45394</c:v>
                </c:pt>
                <c:pt idx="124">
                  <c:v>45397</c:v>
                </c:pt>
                <c:pt idx="125">
                  <c:v>45398</c:v>
                </c:pt>
                <c:pt idx="126">
                  <c:v>45399</c:v>
                </c:pt>
                <c:pt idx="127">
                  <c:v>45400</c:v>
                </c:pt>
                <c:pt idx="128">
                  <c:v>45401</c:v>
                </c:pt>
                <c:pt idx="129">
                  <c:v>45404</c:v>
                </c:pt>
                <c:pt idx="130">
                  <c:v>45405</c:v>
                </c:pt>
                <c:pt idx="131">
                  <c:v>45406</c:v>
                </c:pt>
                <c:pt idx="132">
                  <c:v>45407</c:v>
                </c:pt>
                <c:pt idx="133">
                  <c:v>45408</c:v>
                </c:pt>
                <c:pt idx="134">
                  <c:v>45411</c:v>
                </c:pt>
                <c:pt idx="135">
                  <c:v>45412</c:v>
                </c:pt>
                <c:pt idx="136">
                  <c:v>45414</c:v>
                </c:pt>
                <c:pt idx="137">
                  <c:v>45415</c:v>
                </c:pt>
                <c:pt idx="138">
                  <c:v>45418</c:v>
                </c:pt>
                <c:pt idx="139">
                  <c:v>45419</c:v>
                </c:pt>
                <c:pt idx="140">
                  <c:v>45420</c:v>
                </c:pt>
                <c:pt idx="141">
                  <c:v>45421</c:v>
                </c:pt>
                <c:pt idx="142">
                  <c:v>45422</c:v>
                </c:pt>
                <c:pt idx="143">
                  <c:v>45425</c:v>
                </c:pt>
                <c:pt idx="144">
                  <c:v>45426</c:v>
                </c:pt>
                <c:pt idx="145">
                  <c:v>45427</c:v>
                </c:pt>
                <c:pt idx="146">
                  <c:v>45428</c:v>
                </c:pt>
                <c:pt idx="147">
                  <c:v>45429</c:v>
                </c:pt>
                <c:pt idx="148">
                  <c:v>45432</c:v>
                </c:pt>
                <c:pt idx="149">
                  <c:v>45433</c:v>
                </c:pt>
                <c:pt idx="150">
                  <c:v>45434</c:v>
                </c:pt>
                <c:pt idx="151">
                  <c:v>45435</c:v>
                </c:pt>
                <c:pt idx="152">
                  <c:v>45436</c:v>
                </c:pt>
                <c:pt idx="153">
                  <c:v>45439</c:v>
                </c:pt>
                <c:pt idx="154">
                  <c:v>45440</c:v>
                </c:pt>
                <c:pt idx="155">
                  <c:v>45441</c:v>
                </c:pt>
                <c:pt idx="156">
                  <c:v>45442</c:v>
                </c:pt>
                <c:pt idx="157">
                  <c:v>45443</c:v>
                </c:pt>
                <c:pt idx="158">
                  <c:v>45446</c:v>
                </c:pt>
                <c:pt idx="159">
                  <c:v>45447</c:v>
                </c:pt>
                <c:pt idx="160">
                  <c:v>45448</c:v>
                </c:pt>
                <c:pt idx="161">
                  <c:v>45449</c:v>
                </c:pt>
                <c:pt idx="162">
                  <c:v>45450</c:v>
                </c:pt>
                <c:pt idx="163">
                  <c:v>45453</c:v>
                </c:pt>
                <c:pt idx="164">
                  <c:v>45454</c:v>
                </c:pt>
                <c:pt idx="165">
                  <c:v>45456</c:v>
                </c:pt>
                <c:pt idx="166">
                  <c:v>45457</c:v>
                </c:pt>
                <c:pt idx="167">
                  <c:v>45461</c:v>
                </c:pt>
                <c:pt idx="168">
                  <c:v>45462</c:v>
                </c:pt>
                <c:pt idx="169">
                  <c:v>45463</c:v>
                </c:pt>
                <c:pt idx="170">
                  <c:v>45464</c:v>
                </c:pt>
                <c:pt idx="171">
                  <c:v>45467</c:v>
                </c:pt>
                <c:pt idx="172">
                  <c:v>45468</c:v>
                </c:pt>
                <c:pt idx="173">
                  <c:v>45469</c:v>
                </c:pt>
                <c:pt idx="174">
                  <c:v>45470</c:v>
                </c:pt>
                <c:pt idx="175">
                  <c:v>45471</c:v>
                </c:pt>
                <c:pt idx="176">
                  <c:v>45474</c:v>
                </c:pt>
                <c:pt idx="177">
                  <c:v>45475</c:v>
                </c:pt>
                <c:pt idx="178">
                  <c:v>45476</c:v>
                </c:pt>
                <c:pt idx="179">
                  <c:v>45477</c:v>
                </c:pt>
                <c:pt idx="180">
                  <c:v>45478</c:v>
                </c:pt>
                <c:pt idx="181">
                  <c:v>45481</c:v>
                </c:pt>
                <c:pt idx="182">
                  <c:v>45482</c:v>
                </c:pt>
                <c:pt idx="183">
                  <c:v>45483</c:v>
                </c:pt>
                <c:pt idx="184">
                  <c:v>45484</c:v>
                </c:pt>
                <c:pt idx="185">
                  <c:v>45485</c:v>
                </c:pt>
                <c:pt idx="186">
                  <c:v>45488</c:v>
                </c:pt>
                <c:pt idx="187">
                  <c:v>45489</c:v>
                </c:pt>
                <c:pt idx="188">
                  <c:v>45490</c:v>
                </c:pt>
                <c:pt idx="189">
                  <c:v>45491</c:v>
                </c:pt>
                <c:pt idx="190">
                  <c:v>45492</c:v>
                </c:pt>
                <c:pt idx="191">
                  <c:v>45495</c:v>
                </c:pt>
                <c:pt idx="192">
                  <c:v>45496</c:v>
                </c:pt>
                <c:pt idx="193">
                  <c:v>45497</c:v>
                </c:pt>
                <c:pt idx="194">
                  <c:v>45498</c:v>
                </c:pt>
                <c:pt idx="195">
                  <c:v>45499</c:v>
                </c:pt>
                <c:pt idx="196">
                  <c:v>45502</c:v>
                </c:pt>
                <c:pt idx="197">
                  <c:v>45503</c:v>
                </c:pt>
                <c:pt idx="198">
                  <c:v>45504</c:v>
                </c:pt>
                <c:pt idx="199">
                  <c:v>45505</c:v>
                </c:pt>
                <c:pt idx="200">
                  <c:v>45506</c:v>
                </c:pt>
                <c:pt idx="201">
                  <c:v>45509</c:v>
                </c:pt>
                <c:pt idx="202">
                  <c:v>45510</c:v>
                </c:pt>
                <c:pt idx="203">
                  <c:v>45511</c:v>
                </c:pt>
                <c:pt idx="204">
                  <c:v>45512</c:v>
                </c:pt>
                <c:pt idx="205">
                  <c:v>45513</c:v>
                </c:pt>
                <c:pt idx="206">
                  <c:v>45516</c:v>
                </c:pt>
                <c:pt idx="207">
                  <c:v>45517</c:v>
                </c:pt>
                <c:pt idx="208">
                  <c:v>45518</c:v>
                </c:pt>
                <c:pt idx="209">
                  <c:v>45519</c:v>
                </c:pt>
                <c:pt idx="210">
                  <c:v>45520</c:v>
                </c:pt>
                <c:pt idx="211">
                  <c:v>45523</c:v>
                </c:pt>
                <c:pt idx="212">
                  <c:v>45524</c:v>
                </c:pt>
                <c:pt idx="213">
                  <c:v>45525</c:v>
                </c:pt>
                <c:pt idx="214">
                  <c:v>45526</c:v>
                </c:pt>
                <c:pt idx="215">
                  <c:v>45531</c:v>
                </c:pt>
                <c:pt idx="216">
                  <c:v>45532</c:v>
                </c:pt>
                <c:pt idx="217">
                  <c:v>45533</c:v>
                </c:pt>
                <c:pt idx="218">
                  <c:v>45534</c:v>
                </c:pt>
                <c:pt idx="219">
                  <c:v>45537</c:v>
                </c:pt>
                <c:pt idx="220">
                  <c:v>45538</c:v>
                </c:pt>
                <c:pt idx="221">
                  <c:v>45539</c:v>
                </c:pt>
                <c:pt idx="222">
                  <c:v>45540</c:v>
                </c:pt>
                <c:pt idx="223">
                  <c:v>45541</c:v>
                </c:pt>
                <c:pt idx="224">
                  <c:v>45544</c:v>
                </c:pt>
                <c:pt idx="225">
                  <c:v>45545</c:v>
                </c:pt>
                <c:pt idx="226">
                  <c:v>45546</c:v>
                </c:pt>
                <c:pt idx="227">
                  <c:v>45547</c:v>
                </c:pt>
                <c:pt idx="228">
                  <c:v>45548</c:v>
                </c:pt>
                <c:pt idx="229">
                  <c:v>45551</c:v>
                </c:pt>
                <c:pt idx="230">
                  <c:v>45552</c:v>
                </c:pt>
                <c:pt idx="231">
                  <c:v>45553</c:v>
                </c:pt>
                <c:pt idx="232">
                  <c:v>45554</c:v>
                </c:pt>
                <c:pt idx="233">
                  <c:v>45555</c:v>
                </c:pt>
                <c:pt idx="234">
                  <c:v>45558</c:v>
                </c:pt>
                <c:pt idx="235">
                  <c:v>45559</c:v>
                </c:pt>
                <c:pt idx="236">
                  <c:v>45560</c:v>
                </c:pt>
                <c:pt idx="237">
                  <c:v>45561</c:v>
                </c:pt>
                <c:pt idx="238">
                  <c:v>45562</c:v>
                </c:pt>
                <c:pt idx="239">
                  <c:v>45565</c:v>
                </c:pt>
                <c:pt idx="240">
                  <c:v>45566</c:v>
                </c:pt>
                <c:pt idx="241">
                  <c:v>45567</c:v>
                </c:pt>
                <c:pt idx="242">
                  <c:v>45568</c:v>
                </c:pt>
                <c:pt idx="243">
                  <c:v>45569</c:v>
                </c:pt>
              </c:numCache>
            </c:numRef>
          </c:cat>
          <c:val>
            <c:numRef>
              <c:f>Charting!$C$7:$C$250</c:f>
              <c:numCache>
                <c:formatCode>_-[$₱-3409]* #,##0.00_-;\-[$₱-3409]* #,##0.00_-;_-[$₱-3409]* "-"??_-;_-@_-</c:formatCode>
                <c:ptCount val="244"/>
                <c:pt idx="0">
                  <c:v>0.61</c:v>
                </c:pt>
                <c:pt idx="1">
                  <c:v>0.61</c:v>
                </c:pt>
                <c:pt idx="2">
                  <c:v>0.61</c:v>
                </c:pt>
                <c:pt idx="3">
                  <c:v>0.61</c:v>
                </c:pt>
                <c:pt idx="4">
                  <c:v>0.61</c:v>
                </c:pt>
                <c:pt idx="5">
                  <c:v>0.62</c:v>
                </c:pt>
                <c:pt idx="6">
                  <c:v>0.61</c:v>
                </c:pt>
                <c:pt idx="7">
                  <c:v>0.62</c:v>
                </c:pt>
                <c:pt idx="8">
                  <c:v>0.63</c:v>
                </c:pt>
                <c:pt idx="9">
                  <c:v>0.63</c:v>
                </c:pt>
                <c:pt idx="10">
                  <c:v>0.61</c:v>
                </c:pt>
                <c:pt idx="11">
                  <c:v>0.61</c:v>
                </c:pt>
                <c:pt idx="12">
                  <c:v>0.61</c:v>
                </c:pt>
                <c:pt idx="13">
                  <c:v>0.61</c:v>
                </c:pt>
                <c:pt idx="14">
                  <c:v>0.6</c:v>
                </c:pt>
                <c:pt idx="15">
                  <c:v>0.61</c:v>
                </c:pt>
                <c:pt idx="16">
                  <c:v>0.6</c:v>
                </c:pt>
                <c:pt idx="17">
                  <c:v>0.61</c:v>
                </c:pt>
                <c:pt idx="18">
                  <c:v>0.6</c:v>
                </c:pt>
                <c:pt idx="19">
                  <c:v>0.61</c:v>
                </c:pt>
                <c:pt idx="20">
                  <c:v>0.6</c:v>
                </c:pt>
                <c:pt idx="21">
                  <c:v>0.61</c:v>
                </c:pt>
                <c:pt idx="22">
                  <c:v>0.59</c:v>
                </c:pt>
                <c:pt idx="23">
                  <c:v>0.57999999999999996</c:v>
                </c:pt>
                <c:pt idx="24">
                  <c:v>0.56000000000000005</c:v>
                </c:pt>
                <c:pt idx="25">
                  <c:v>0.56999999999999995</c:v>
                </c:pt>
                <c:pt idx="26">
                  <c:v>0.56000000000000005</c:v>
                </c:pt>
                <c:pt idx="27">
                  <c:v>0.55000000000000004</c:v>
                </c:pt>
                <c:pt idx="28">
                  <c:v>0.57999999999999996</c:v>
                </c:pt>
                <c:pt idx="29">
                  <c:v>0.56000000000000005</c:v>
                </c:pt>
                <c:pt idx="30">
                  <c:v>0.55000000000000004</c:v>
                </c:pt>
                <c:pt idx="31">
                  <c:v>0.55000000000000004</c:v>
                </c:pt>
                <c:pt idx="32">
                  <c:v>0.55000000000000004</c:v>
                </c:pt>
                <c:pt idx="33">
                  <c:v>0.56000000000000005</c:v>
                </c:pt>
                <c:pt idx="34">
                  <c:v>0.54</c:v>
                </c:pt>
                <c:pt idx="35">
                  <c:v>0.55000000000000004</c:v>
                </c:pt>
                <c:pt idx="36">
                  <c:v>0.56000000000000005</c:v>
                </c:pt>
                <c:pt idx="37">
                  <c:v>0.56000000000000005</c:v>
                </c:pt>
                <c:pt idx="38">
                  <c:v>0.56999999999999995</c:v>
                </c:pt>
                <c:pt idx="39">
                  <c:v>0.56000000000000005</c:v>
                </c:pt>
                <c:pt idx="40">
                  <c:v>0.54</c:v>
                </c:pt>
                <c:pt idx="41">
                  <c:v>0.56000000000000005</c:v>
                </c:pt>
                <c:pt idx="42">
                  <c:v>0.55000000000000004</c:v>
                </c:pt>
                <c:pt idx="43">
                  <c:v>0.56999999999999995</c:v>
                </c:pt>
                <c:pt idx="44">
                  <c:v>0.55000000000000004</c:v>
                </c:pt>
                <c:pt idx="45">
                  <c:v>0.56000000000000005</c:v>
                </c:pt>
                <c:pt idx="46">
                  <c:v>0.54</c:v>
                </c:pt>
                <c:pt idx="47">
                  <c:v>0.55000000000000004</c:v>
                </c:pt>
                <c:pt idx="48">
                  <c:v>0.56000000000000005</c:v>
                </c:pt>
                <c:pt idx="49">
                  <c:v>0.56000000000000005</c:v>
                </c:pt>
                <c:pt idx="50">
                  <c:v>0.56000000000000005</c:v>
                </c:pt>
                <c:pt idx="51">
                  <c:v>0.56999999999999995</c:v>
                </c:pt>
                <c:pt idx="52">
                  <c:v>0.56999999999999995</c:v>
                </c:pt>
                <c:pt idx="53">
                  <c:v>0.56999999999999995</c:v>
                </c:pt>
                <c:pt idx="54">
                  <c:v>0.59</c:v>
                </c:pt>
                <c:pt idx="55">
                  <c:v>0.6</c:v>
                </c:pt>
                <c:pt idx="56">
                  <c:v>0.61</c:v>
                </c:pt>
                <c:pt idx="57">
                  <c:v>0.62</c:v>
                </c:pt>
                <c:pt idx="58">
                  <c:v>0.65</c:v>
                </c:pt>
                <c:pt idx="59">
                  <c:v>0.65</c:v>
                </c:pt>
                <c:pt idx="60">
                  <c:v>0.67</c:v>
                </c:pt>
                <c:pt idx="61">
                  <c:v>0.68</c:v>
                </c:pt>
                <c:pt idx="62">
                  <c:v>0.67</c:v>
                </c:pt>
                <c:pt idx="63">
                  <c:v>0.68</c:v>
                </c:pt>
                <c:pt idx="64">
                  <c:v>0.67</c:v>
                </c:pt>
                <c:pt idx="65">
                  <c:v>0.67</c:v>
                </c:pt>
                <c:pt idx="66">
                  <c:v>0.68</c:v>
                </c:pt>
                <c:pt idx="67">
                  <c:v>0.68</c:v>
                </c:pt>
                <c:pt idx="68">
                  <c:v>0.67</c:v>
                </c:pt>
                <c:pt idx="69">
                  <c:v>0.67</c:v>
                </c:pt>
                <c:pt idx="70">
                  <c:v>0.68</c:v>
                </c:pt>
                <c:pt idx="71">
                  <c:v>0.68</c:v>
                </c:pt>
                <c:pt idx="72">
                  <c:v>0.68</c:v>
                </c:pt>
                <c:pt idx="73">
                  <c:v>0.68</c:v>
                </c:pt>
                <c:pt idx="74">
                  <c:v>0.67</c:v>
                </c:pt>
                <c:pt idx="75">
                  <c:v>0.69</c:v>
                </c:pt>
                <c:pt idx="76">
                  <c:v>0.69</c:v>
                </c:pt>
                <c:pt idx="77">
                  <c:v>0.68</c:v>
                </c:pt>
                <c:pt idx="78">
                  <c:v>0.69</c:v>
                </c:pt>
                <c:pt idx="79">
                  <c:v>0.68</c:v>
                </c:pt>
                <c:pt idx="80">
                  <c:v>0.68</c:v>
                </c:pt>
                <c:pt idx="81">
                  <c:v>0.67</c:v>
                </c:pt>
                <c:pt idx="82">
                  <c:v>0.68</c:v>
                </c:pt>
                <c:pt idx="83">
                  <c:v>0.68</c:v>
                </c:pt>
                <c:pt idx="84">
                  <c:v>0.69</c:v>
                </c:pt>
                <c:pt idx="85">
                  <c:v>0.68</c:v>
                </c:pt>
                <c:pt idx="86">
                  <c:v>0.7</c:v>
                </c:pt>
                <c:pt idx="87">
                  <c:v>0.71</c:v>
                </c:pt>
                <c:pt idx="88">
                  <c:v>0.7</c:v>
                </c:pt>
                <c:pt idx="89">
                  <c:v>0.69</c:v>
                </c:pt>
                <c:pt idx="90">
                  <c:v>0.71</c:v>
                </c:pt>
                <c:pt idx="91">
                  <c:v>0.72</c:v>
                </c:pt>
                <c:pt idx="92">
                  <c:v>0.71</c:v>
                </c:pt>
                <c:pt idx="93">
                  <c:v>0.7</c:v>
                </c:pt>
                <c:pt idx="94">
                  <c:v>0.71</c:v>
                </c:pt>
                <c:pt idx="95">
                  <c:v>0.71</c:v>
                </c:pt>
                <c:pt idx="96">
                  <c:v>0.72</c:v>
                </c:pt>
                <c:pt idx="97">
                  <c:v>0.7</c:v>
                </c:pt>
                <c:pt idx="98">
                  <c:v>0.7</c:v>
                </c:pt>
                <c:pt idx="99">
                  <c:v>0.7</c:v>
                </c:pt>
                <c:pt idx="100">
                  <c:v>0.69</c:v>
                </c:pt>
                <c:pt idx="101">
                  <c:v>0.69</c:v>
                </c:pt>
                <c:pt idx="102">
                  <c:v>0.7</c:v>
                </c:pt>
                <c:pt idx="103">
                  <c:v>0.7</c:v>
                </c:pt>
                <c:pt idx="104">
                  <c:v>0.7</c:v>
                </c:pt>
                <c:pt idx="105">
                  <c:v>0.69</c:v>
                </c:pt>
                <c:pt idx="106">
                  <c:v>0.69</c:v>
                </c:pt>
                <c:pt idx="107">
                  <c:v>0.68</c:v>
                </c:pt>
                <c:pt idx="108">
                  <c:v>0.69</c:v>
                </c:pt>
                <c:pt idx="109">
                  <c:v>0.69</c:v>
                </c:pt>
                <c:pt idx="110">
                  <c:v>0.69</c:v>
                </c:pt>
                <c:pt idx="111">
                  <c:v>0.69</c:v>
                </c:pt>
                <c:pt idx="112">
                  <c:v>0.68</c:v>
                </c:pt>
                <c:pt idx="113">
                  <c:v>0.68</c:v>
                </c:pt>
                <c:pt idx="114">
                  <c:v>0.68</c:v>
                </c:pt>
                <c:pt idx="115">
                  <c:v>0.68</c:v>
                </c:pt>
                <c:pt idx="116">
                  <c:v>0.68</c:v>
                </c:pt>
                <c:pt idx="117">
                  <c:v>0.68</c:v>
                </c:pt>
                <c:pt idx="118">
                  <c:v>0.68</c:v>
                </c:pt>
                <c:pt idx="119">
                  <c:v>0.68</c:v>
                </c:pt>
                <c:pt idx="120">
                  <c:v>0.68</c:v>
                </c:pt>
                <c:pt idx="121">
                  <c:v>0.68</c:v>
                </c:pt>
                <c:pt idx="122">
                  <c:v>0.66</c:v>
                </c:pt>
                <c:pt idx="123">
                  <c:v>0.66</c:v>
                </c:pt>
                <c:pt idx="124">
                  <c:v>0.67</c:v>
                </c:pt>
                <c:pt idx="125">
                  <c:v>0.67</c:v>
                </c:pt>
                <c:pt idx="126">
                  <c:v>0.67</c:v>
                </c:pt>
                <c:pt idx="127">
                  <c:v>0.67</c:v>
                </c:pt>
                <c:pt idx="128">
                  <c:v>0.66</c:v>
                </c:pt>
                <c:pt idx="129">
                  <c:v>0.69</c:v>
                </c:pt>
                <c:pt idx="130">
                  <c:v>0.69</c:v>
                </c:pt>
                <c:pt idx="131">
                  <c:v>0.7</c:v>
                </c:pt>
                <c:pt idx="132">
                  <c:v>0.71</c:v>
                </c:pt>
                <c:pt idx="133">
                  <c:v>0.72</c:v>
                </c:pt>
                <c:pt idx="134">
                  <c:v>0.73</c:v>
                </c:pt>
                <c:pt idx="135">
                  <c:v>0.73</c:v>
                </c:pt>
                <c:pt idx="136">
                  <c:v>0.73</c:v>
                </c:pt>
                <c:pt idx="137">
                  <c:v>0.74</c:v>
                </c:pt>
                <c:pt idx="138">
                  <c:v>0.74</c:v>
                </c:pt>
                <c:pt idx="139">
                  <c:v>0.73</c:v>
                </c:pt>
                <c:pt idx="140">
                  <c:v>0.74</c:v>
                </c:pt>
                <c:pt idx="141">
                  <c:v>0.74</c:v>
                </c:pt>
                <c:pt idx="142">
                  <c:v>0.69</c:v>
                </c:pt>
                <c:pt idx="143">
                  <c:v>0.7</c:v>
                </c:pt>
                <c:pt idx="144">
                  <c:v>0.7</c:v>
                </c:pt>
                <c:pt idx="145">
                  <c:v>0.68</c:v>
                </c:pt>
                <c:pt idx="146">
                  <c:v>0.7</c:v>
                </c:pt>
                <c:pt idx="147">
                  <c:v>0.7</c:v>
                </c:pt>
                <c:pt idx="148">
                  <c:v>0.7</c:v>
                </c:pt>
                <c:pt idx="149">
                  <c:v>0.68</c:v>
                </c:pt>
                <c:pt idx="150">
                  <c:v>0.67</c:v>
                </c:pt>
                <c:pt idx="151">
                  <c:v>0.68</c:v>
                </c:pt>
                <c:pt idx="152">
                  <c:v>0.68</c:v>
                </c:pt>
                <c:pt idx="153">
                  <c:v>0.68</c:v>
                </c:pt>
                <c:pt idx="154">
                  <c:v>0.68</c:v>
                </c:pt>
                <c:pt idx="155">
                  <c:v>0.67</c:v>
                </c:pt>
                <c:pt idx="156">
                  <c:v>0.67</c:v>
                </c:pt>
                <c:pt idx="157">
                  <c:v>0.65</c:v>
                </c:pt>
                <c:pt idx="158">
                  <c:v>0.67</c:v>
                </c:pt>
                <c:pt idx="159">
                  <c:v>0.67</c:v>
                </c:pt>
                <c:pt idx="160">
                  <c:v>0.67</c:v>
                </c:pt>
                <c:pt idx="161">
                  <c:v>0.68</c:v>
                </c:pt>
                <c:pt idx="162">
                  <c:v>0.68</c:v>
                </c:pt>
                <c:pt idx="163">
                  <c:v>0.68</c:v>
                </c:pt>
                <c:pt idx="164">
                  <c:v>0.69</c:v>
                </c:pt>
                <c:pt idx="165">
                  <c:v>0.69</c:v>
                </c:pt>
                <c:pt idx="166">
                  <c:v>0.69</c:v>
                </c:pt>
                <c:pt idx="167">
                  <c:v>0.68</c:v>
                </c:pt>
                <c:pt idx="168">
                  <c:v>0.69</c:v>
                </c:pt>
                <c:pt idx="169">
                  <c:v>0.68</c:v>
                </c:pt>
                <c:pt idx="170">
                  <c:v>0.68</c:v>
                </c:pt>
                <c:pt idx="171">
                  <c:v>0.67</c:v>
                </c:pt>
                <c:pt idx="172">
                  <c:v>0.68</c:v>
                </c:pt>
                <c:pt idx="173">
                  <c:v>0.68</c:v>
                </c:pt>
                <c:pt idx="174">
                  <c:v>0.68</c:v>
                </c:pt>
                <c:pt idx="175">
                  <c:v>0.68</c:v>
                </c:pt>
                <c:pt idx="176">
                  <c:v>0.68</c:v>
                </c:pt>
                <c:pt idx="177">
                  <c:v>0.67</c:v>
                </c:pt>
                <c:pt idx="178">
                  <c:v>0.68</c:v>
                </c:pt>
                <c:pt idx="179">
                  <c:v>0.67</c:v>
                </c:pt>
                <c:pt idx="180">
                  <c:v>0.68</c:v>
                </c:pt>
                <c:pt idx="181">
                  <c:v>0.66</c:v>
                </c:pt>
                <c:pt idx="182">
                  <c:v>0.68</c:v>
                </c:pt>
                <c:pt idx="183">
                  <c:v>0.67</c:v>
                </c:pt>
                <c:pt idx="184">
                  <c:v>0.67</c:v>
                </c:pt>
                <c:pt idx="185">
                  <c:v>0.66</c:v>
                </c:pt>
                <c:pt idx="186">
                  <c:v>0.67</c:v>
                </c:pt>
                <c:pt idx="187">
                  <c:v>0.67</c:v>
                </c:pt>
                <c:pt idx="188">
                  <c:v>0.68</c:v>
                </c:pt>
                <c:pt idx="189">
                  <c:v>0.68</c:v>
                </c:pt>
                <c:pt idx="190">
                  <c:v>0.68</c:v>
                </c:pt>
                <c:pt idx="191">
                  <c:v>0.69</c:v>
                </c:pt>
                <c:pt idx="192">
                  <c:v>0.69</c:v>
                </c:pt>
                <c:pt idx="193" formatCode="General">
                  <c:v>#N/A</c:v>
                </c:pt>
                <c:pt idx="194">
                  <c:v>0.68</c:v>
                </c:pt>
                <c:pt idx="195">
                  <c:v>0.68</c:v>
                </c:pt>
                <c:pt idx="196">
                  <c:v>0.68</c:v>
                </c:pt>
                <c:pt idx="197">
                  <c:v>0.68</c:v>
                </c:pt>
                <c:pt idx="198">
                  <c:v>0.67</c:v>
                </c:pt>
                <c:pt idx="199">
                  <c:v>0.67</c:v>
                </c:pt>
                <c:pt idx="200">
                  <c:v>0.67</c:v>
                </c:pt>
                <c:pt idx="201">
                  <c:v>0.67</c:v>
                </c:pt>
                <c:pt idx="202">
                  <c:v>0.67</c:v>
                </c:pt>
                <c:pt idx="203">
                  <c:v>0.64</c:v>
                </c:pt>
                <c:pt idx="204">
                  <c:v>0.65</c:v>
                </c:pt>
                <c:pt idx="205">
                  <c:v>0.66</c:v>
                </c:pt>
                <c:pt idx="206">
                  <c:v>0.66</c:v>
                </c:pt>
                <c:pt idx="207">
                  <c:v>0.66</c:v>
                </c:pt>
                <c:pt idx="208">
                  <c:v>0.64</c:v>
                </c:pt>
                <c:pt idx="209">
                  <c:v>0.64</c:v>
                </c:pt>
                <c:pt idx="210">
                  <c:v>0.66</c:v>
                </c:pt>
                <c:pt idx="211">
                  <c:v>0.65</c:v>
                </c:pt>
                <c:pt idx="212">
                  <c:v>0.64</c:v>
                </c:pt>
                <c:pt idx="213">
                  <c:v>0.64</c:v>
                </c:pt>
                <c:pt idx="214">
                  <c:v>0.64</c:v>
                </c:pt>
                <c:pt idx="215">
                  <c:v>0.64</c:v>
                </c:pt>
                <c:pt idx="216">
                  <c:v>0.65</c:v>
                </c:pt>
                <c:pt idx="217">
                  <c:v>0.65</c:v>
                </c:pt>
                <c:pt idx="218">
                  <c:v>0.63</c:v>
                </c:pt>
                <c:pt idx="219">
                  <c:v>0.63</c:v>
                </c:pt>
                <c:pt idx="220">
                  <c:v>0.63</c:v>
                </c:pt>
                <c:pt idx="221">
                  <c:v>0.63</c:v>
                </c:pt>
                <c:pt idx="222">
                  <c:v>0.63</c:v>
                </c:pt>
                <c:pt idx="223">
                  <c:v>0.62</c:v>
                </c:pt>
                <c:pt idx="224">
                  <c:v>0.63</c:v>
                </c:pt>
                <c:pt idx="225">
                  <c:v>0.63</c:v>
                </c:pt>
                <c:pt idx="226">
                  <c:v>0.63</c:v>
                </c:pt>
                <c:pt idx="227">
                  <c:v>0.63</c:v>
                </c:pt>
                <c:pt idx="228">
                  <c:v>0.63</c:v>
                </c:pt>
                <c:pt idx="229">
                  <c:v>0.63</c:v>
                </c:pt>
                <c:pt idx="230">
                  <c:v>0.63</c:v>
                </c:pt>
                <c:pt idx="231">
                  <c:v>0.63</c:v>
                </c:pt>
                <c:pt idx="232">
                  <c:v>0.63</c:v>
                </c:pt>
                <c:pt idx="233">
                  <c:v>0.64</c:v>
                </c:pt>
                <c:pt idx="234">
                  <c:v>0.67</c:v>
                </c:pt>
                <c:pt idx="235">
                  <c:v>0.68</c:v>
                </c:pt>
                <c:pt idx="236">
                  <c:v>0.83</c:v>
                </c:pt>
                <c:pt idx="237">
                  <c:v>0.8</c:v>
                </c:pt>
                <c:pt idx="238">
                  <c:v>0.8</c:v>
                </c:pt>
                <c:pt idx="239">
                  <c:v>0.81</c:v>
                </c:pt>
                <c:pt idx="240">
                  <c:v>0.82</c:v>
                </c:pt>
                <c:pt idx="241">
                  <c:v>0.82</c:v>
                </c:pt>
                <c:pt idx="242">
                  <c:v>0.81</c:v>
                </c:pt>
                <c:pt idx="243">
                  <c:v>0.82</c:v>
                </c:pt>
              </c:numCache>
            </c:numRef>
          </c:val>
          <c:smooth val="0"/>
          <c:extLst>
            <c:ext xmlns:c16="http://schemas.microsoft.com/office/drawing/2014/chart" uri="{C3380CC4-5D6E-409C-BE32-E72D297353CC}">
              <c16:uniqueId val="{00000000-C769-420E-BB1F-7943649F255F}"/>
            </c:ext>
          </c:extLst>
        </c:ser>
        <c:dLbls>
          <c:showLegendKey val="0"/>
          <c:showVal val="0"/>
          <c:showCatName val="0"/>
          <c:showSerName val="0"/>
          <c:showPercent val="0"/>
          <c:showBubbleSize val="0"/>
        </c:dLbls>
        <c:smooth val="0"/>
        <c:axId val="1361024368"/>
        <c:axId val="1361021968"/>
      </c:lineChart>
      <c:dateAx>
        <c:axId val="13610243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1021968"/>
        <c:crosses val="autoZero"/>
        <c:auto val="1"/>
        <c:lblOffset val="100"/>
        <c:baseTimeUnit val="days"/>
      </c:dateAx>
      <c:valAx>
        <c:axId val="1361021968"/>
        <c:scaling>
          <c:orientation val="minMax"/>
        </c:scaling>
        <c:delete val="0"/>
        <c:axPos val="l"/>
        <c:majorGridlines>
          <c:spPr>
            <a:ln w="9525" cap="flat" cmpd="sng" algn="ctr">
              <a:solidFill>
                <a:schemeClr val="tx1">
                  <a:alpha val="98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1024368"/>
        <c:crosses val="autoZero"/>
        <c:crossBetween val="between"/>
      </c:valAx>
      <c:spPr>
        <a:noFill/>
        <a:ln>
          <a:noFill/>
        </a:ln>
        <a:effectLst/>
      </c:spPr>
    </c:plotArea>
    <c:plotVisOnly val="1"/>
    <c:dispBlanksAs val="gap"/>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Charting!$C$3</c:f>
              <c:strCache>
                <c:ptCount val="1"/>
                <c:pt idx="0">
                  <c:v>FILINVEST LAND, INC. (XPHS:FLI)</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Charting!$B$7:$B$250</c:f>
              <c:numCache>
                <c:formatCode>m/d/yyyy</c:formatCode>
                <c:ptCount val="244"/>
                <c:pt idx="0">
                  <c:v>45204</c:v>
                </c:pt>
                <c:pt idx="1">
                  <c:v>45205</c:v>
                </c:pt>
                <c:pt idx="2">
                  <c:v>45208</c:v>
                </c:pt>
                <c:pt idx="3">
                  <c:v>45209</c:v>
                </c:pt>
                <c:pt idx="4">
                  <c:v>45210</c:v>
                </c:pt>
                <c:pt idx="5">
                  <c:v>45211</c:v>
                </c:pt>
                <c:pt idx="6">
                  <c:v>45212</c:v>
                </c:pt>
                <c:pt idx="7">
                  <c:v>45215</c:v>
                </c:pt>
                <c:pt idx="8">
                  <c:v>45216</c:v>
                </c:pt>
                <c:pt idx="9">
                  <c:v>45217</c:v>
                </c:pt>
                <c:pt idx="10">
                  <c:v>45218</c:v>
                </c:pt>
                <c:pt idx="11">
                  <c:v>45219</c:v>
                </c:pt>
                <c:pt idx="12">
                  <c:v>45222</c:v>
                </c:pt>
                <c:pt idx="13">
                  <c:v>45223</c:v>
                </c:pt>
                <c:pt idx="14">
                  <c:v>45224</c:v>
                </c:pt>
                <c:pt idx="15">
                  <c:v>45225</c:v>
                </c:pt>
                <c:pt idx="16">
                  <c:v>45226</c:v>
                </c:pt>
                <c:pt idx="17">
                  <c:v>45230</c:v>
                </c:pt>
                <c:pt idx="18">
                  <c:v>45233</c:v>
                </c:pt>
                <c:pt idx="19">
                  <c:v>45236</c:v>
                </c:pt>
                <c:pt idx="20">
                  <c:v>45237</c:v>
                </c:pt>
                <c:pt idx="21">
                  <c:v>45238</c:v>
                </c:pt>
                <c:pt idx="22">
                  <c:v>45239</c:v>
                </c:pt>
                <c:pt idx="23">
                  <c:v>45240</c:v>
                </c:pt>
                <c:pt idx="24">
                  <c:v>45243</c:v>
                </c:pt>
                <c:pt idx="25">
                  <c:v>45244</c:v>
                </c:pt>
                <c:pt idx="26">
                  <c:v>45245</c:v>
                </c:pt>
                <c:pt idx="27">
                  <c:v>45246</c:v>
                </c:pt>
                <c:pt idx="28">
                  <c:v>45247</c:v>
                </c:pt>
                <c:pt idx="29">
                  <c:v>45250</c:v>
                </c:pt>
                <c:pt idx="30">
                  <c:v>45251</c:v>
                </c:pt>
                <c:pt idx="31">
                  <c:v>45252</c:v>
                </c:pt>
                <c:pt idx="32">
                  <c:v>45253</c:v>
                </c:pt>
                <c:pt idx="33">
                  <c:v>45254</c:v>
                </c:pt>
                <c:pt idx="34">
                  <c:v>45258</c:v>
                </c:pt>
                <c:pt idx="35">
                  <c:v>45259</c:v>
                </c:pt>
                <c:pt idx="36">
                  <c:v>45260</c:v>
                </c:pt>
                <c:pt idx="37">
                  <c:v>45261</c:v>
                </c:pt>
                <c:pt idx="38">
                  <c:v>45264</c:v>
                </c:pt>
                <c:pt idx="39">
                  <c:v>45265</c:v>
                </c:pt>
                <c:pt idx="40">
                  <c:v>45266</c:v>
                </c:pt>
                <c:pt idx="41">
                  <c:v>45267</c:v>
                </c:pt>
                <c:pt idx="42">
                  <c:v>45271</c:v>
                </c:pt>
                <c:pt idx="43">
                  <c:v>45272</c:v>
                </c:pt>
                <c:pt idx="44">
                  <c:v>45273</c:v>
                </c:pt>
                <c:pt idx="45">
                  <c:v>45274</c:v>
                </c:pt>
                <c:pt idx="46">
                  <c:v>45275</c:v>
                </c:pt>
                <c:pt idx="47">
                  <c:v>45278</c:v>
                </c:pt>
                <c:pt idx="48">
                  <c:v>45279</c:v>
                </c:pt>
                <c:pt idx="49">
                  <c:v>45280</c:v>
                </c:pt>
                <c:pt idx="50">
                  <c:v>45281</c:v>
                </c:pt>
                <c:pt idx="51">
                  <c:v>45282</c:v>
                </c:pt>
                <c:pt idx="52">
                  <c:v>45287</c:v>
                </c:pt>
                <c:pt idx="53">
                  <c:v>45288</c:v>
                </c:pt>
                <c:pt idx="54">
                  <c:v>45289</c:v>
                </c:pt>
                <c:pt idx="55">
                  <c:v>45293</c:v>
                </c:pt>
                <c:pt idx="56">
                  <c:v>45294</c:v>
                </c:pt>
                <c:pt idx="57">
                  <c:v>45295</c:v>
                </c:pt>
                <c:pt idx="58">
                  <c:v>45296</c:v>
                </c:pt>
                <c:pt idx="59">
                  <c:v>45299</c:v>
                </c:pt>
                <c:pt idx="60">
                  <c:v>45300</c:v>
                </c:pt>
                <c:pt idx="61">
                  <c:v>45301</c:v>
                </c:pt>
                <c:pt idx="62">
                  <c:v>45302</c:v>
                </c:pt>
                <c:pt idx="63">
                  <c:v>45303</c:v>
                </c:pt>
                <c:pt idx="64">
                  <c:v>45306</c:v>
                </c:pt>
                <c:pt idx="65">
                  <c:v>45307</c:v>
                </c:pt>
                <c:pt idx="66">
                  <c:v>45308</c:v>
                </c:pt>
                <c:pt idx="67">
                  <c:v>45309</c:v>
                </c:pt>
                <c:pt idx="68">
                  <c:v>45310</c:v>
                </c:pt>
                <c:pt idx="69">
                  <c:v>45313</c:v>
                </c:pt>
                <c:pt idx="70">
                  <c:v>45314</c:v>
                </c:pt>
                <c:pt idx="71">
                  <c:v>45315</c:v>
                </c:pt>
                <c:pt idx="72">
                  <c:v>45316</c:v>
                </c:pt>
                <c:pt idx="73">
                  <c:v>45317</c:v>
                </c:pt>
                <c:pt idx="74">
                  <c:v>45320</c:v>
                </c:pt>
                <c:pt idx="75">
                  <c:v>45321</c:v>
                </c:pt>
                <c:pt idx="76">
                  <c:v>45322</c:v>
                </c:pt>
                <c:pt idx="77">
                  <c:v>45323</c:v>
                </c:pt>
                <c:pt idx="78">
                  <c:v>45324</c:v>
                </c:pt>
                <c:pt idx="79">
                  <c:v>45327</c:v>
                </c:pt>
                <c:pt idx="80">
                  <c:v>45328</c:v>
                </c:pt>
                <c:pt idx="81">
                  <c:v>45329</c:v>
                </c:pt>
                <c:pt idx="82">
                  <c:v>45330</c:v>
                </c:pt>
                <c:pt idx="83">
                  <c:v>45334</c:v>
                </c:pt>
                <c:pt idx="84">
                  <c:v>45335</c:v>
                </c:pt>
                <c:pt idx="85">
                  <c:v>45336</c:v>
                </c:pt>
                <c:pt idx="86">
                  <c:v>45337</c:v>
                </c:pt>
                <c:pt idx="87">
                  <c:v>45338</c:v>
                </c:pt>
                <c:pt idx="88">
                  <c:v>45341</c:v>
                </c:pt>
                <c:pt idx="89">
                  <c:v>45342</c:v>
                </c:pt>
                <c:pt idx="90">
                  <c:v>45343</c:v>
                </c:pt>
                <c:pt idx="91">
                  <c:v>45344</c:v>
                </c:pt>
                <c:pt idx="92">
                  <c:v>45345</c:v>
                </c:pt>
                <c:pt idx="93">
                  <c:v>45348</c:v>
                </c:pt>
                <c:pt idx="94">
                  <c:v>45349</c:v>
                </c:pt>
                <c:pt idx="95">
                  <c:v>45350</c:v>
                </c:pt>
                <c:pt idx="96">
                  <c:v>45351</c:v>
                </c:pt>
                <c:pt idx="97">
                  <c:v>45352</c:v>
                </c:pt>
                <c:pt idx="98">
                  <c:v>45355</c:v>
                </c:pt>
                <c:pt idx="99">
                  <c:v>45356</c:v>
                </c:pt>
                <c:pt idx="100">
                  <c:v>45357</c:v>
                </c:pt>
                <c:pt idx="101">
                  <c:v>45358</c:v>
                </c:pt>
                <c:pt idx="102">
                  <c:v>45359</c:v>
                </c:pt>
                <c:pt idx="103">
                  <c:v>45362</c:v>
                </c:pt>
                <c:pt idx="104">
                  <c:v>45363</c:v>
                </c:pt>
                <c:pt idx="105">
                  <c:v>45364</c:v>
                </c:pt>
                <c:pt idx="106">
                  <c:v>45365</c:v>
                </c:pt>
                <c:pt idx="107">
                  <c:v>45366</c:v>
                </c:pt>
                <c:pt idx="108">
                  <c:v>45369</c:v>
                </c:pt>
                <c:pt idx="109">
                  <c:v>45370</c:v>
                </c:pt>
                <c:pt idx="110">
                  <c:v>45371</c:v>
                </c:pt>
                <c:pt idx="111">
                  <c:v>45372</c:v>
                </c:pt>
                <c:pt idx="112">
                  <c:v>45373</c:v>
                </c:pt>
                <c:pt idx="113">
                  <c:v>45376</c:v>
                </c:pt>
                <c:pt idx="114">
                  <c:v>45377</c:v>
                </c:pt>
                <c:pt idx="115">
                  <c:v>45378</c:v>
                </c:pt>
                <c:pt idx="116">
                  <c:v>45383</c:v>
                </c:pt>
                <c:pt idx="117">
                  <c:v>45384</c:v>
                </c:pt>
                <c:pt idx="118">
                  <c:v>45385</c:v>
                </c:pt>
                <c:pt idx="119">
                  <c:v>45386</c:v>
                </c:pt>
                <c:pt idx="120">
                  <c:v>45387</c:v>
                </c:pt>
                <c:pt idx="121">
                  <c:v>45390</c:v>
                </c:pt>
                <c:pt idx="122">
                  <c:v>45393</c:v>
                </c:pt>
                <c:pt idx="123">
                  <c:v>45394</c:v>
                </c:pt>
                <c:pt idx="124">
                  <c:v>45397</c:v>
                </c:pt>
                <c:pt idx="125">
                  <c:v>45398</c:v>
                </c:pt>
                <c:pt idx="126">
                  <c:v>45399</c:v>
                </c:pt>
                <c:pt idx="127">
                  <c:v>45400</c:v>
                </c:pt>
                <c:pt idx="128">
                  <c:v>45401</c:v>
                </c:pt>
                <c:pt idx="129">
                  <c:v>45404</c:v>
                </c:pt>
                <c:pt idx="130">
                  <c:v>45405</c:v>
                </c:pt>
                <c:pt idx="131">
                  <c:v>45406</c:v>
                </c:pt>
                <c:pt idx="132">
                  <c:v>45407</c:v>
                </c:pt>
                <c:pt idx="133">
                  <c:v>45408</c:v>
                </c:pt>
                <c:pt idx="134">
                  <c:v>45411</c:v>
                </c:pt>
                <c:pt idx="135">
                  <c:v>45412</c:v>
                </c:pt>
                <c:pt idx="136">
                  <c:v>45414</c:v>
                </c:pt>
                <c:pt idx="137">
                  <c:v>45415</c:v>
                </c:pt>
                <c:pt idx="138">
                  <c:v>45418</c:v>
                </c:pt>
                <c:pt idx="139">
                  <c:v>45419</c:v>
                </c:pt>
                <c:pt idx="140">
                  <c:v>45420</c:v>
                </c:pt>
                <c:pt idx="141">
                  <c:v>45421</c:v>
                </c:pt>
                <c:pt idx="142">
                  <c:v>45422</c:v>
                </c:pt>
                <c:pt idx="143">
                  <c:v>45425</c:v>
                </c:pt>
                <c:pt idx="144">
                  <c:v>45426</c:v>
                </c:pt>
                <c:pt idx="145">
                  <c:v>45427</c:v>
                </c:pt>
                <c:pt idx="146">
                  <c:v>45428</c:v>
                </c:pt>
                <c:pt idx="147">
                  <c:v>45429</c:v>
                </c:pt>
                <c:pt idx="148">
                  <c:v>45432</c:v>
                </c:pt>
                <c:pt idx="149">
                  <c:v>45433</c:v>
                </c:pt>
                <c:pt idx="150">
                  <c:v>45434</c:v>
                </c:pt>
                <c:pt idx="151">
                  <c:v>45435</c:v>
                </c:pt>
                <c:pt idx="152">
                  <c:v>45436</c:v>
                </c:pt>
                <c:pt idx="153">
                  <c:v>45439</c:v>
                </c:pt>
                <c:pt idx="154">
                  <c:v>45440</c:v>
                </c:pt>
                <c:pt idx="155">
                  <c:v>45441</c:v>
                </c:pt>
                <c:pt idx="156">
                  <c:v>45442</c:v>
                </c:pt>
                <c:pt idx="157">
                  <c:v>45443</c:v>
                </c:pt>
                <c:pt idx="158">
                  <c:v>45446</c:v>
                </c:pt>
                <c:pt idx="159">
                  <c:v>45447</c:v>
                </c:pt>
                <c:pt idx="160">
                  <c:v>45448</c:v>
                </c:pt>
                <c:pt idx="161">
                  <c:v>45449</c:v>
                </c:pt>
                <c:pt idx="162">
                  <c:v>45450</c:v>
                </c:pt>
                <c:pt idx="163">
                  <c:v>45453</c:v>
                </c:pt>
                <c:pt idx="164">
                  <c:v>45454</c:v>
                </c:pt>
                <c:pt idx="165">
                  <c:v>45456</c:v>
                </c:pt>
                <c:pt idx="166">
                  <c:v>45457</c:v>
                </c:pt>
                <c:pt idx="167">
                  <c:v>45461</c:v>
                </c:pt>
                <c:pt idx="168">
                  <c:v>45462</c:v>
                </c:pt>
                <c:pt idx="169">
                  <c:v>45463</c:v>
                </c:pt>
                <c:pt idx="170">
                  <c:v>45464</c:v>
                </c:pt>
                <c:pt idx="171">
                  <c:v>45467</c:v>
                </c:pt>
                <c:pt idx="172">
                  <c:v>45468</c:v>
                </c:pt>
                <c:pt idx="173">
                  <c:v>45469</c:v>
                </c:pt>
                <c:pt idx="174">
                  <c:v>45470</c:v>
                </c:pt>
                <c:pt idx="175">
                  <c:v>45471</c:v>
                </c:pt>
                <c:pt idx="176">
                  <c:v>45474</c:v>
                </c:pt>
                <c:pt idx="177">
                  <c:v>45475</c:v>
                </c:pt>
                <c:pt idx="178">
                  <c:v>45476</c:v>
                </c:pt>
                <c:pt idx="179">
                  <c:v>45477</c:v>
                </c:pt>
                <c:pt idx="180">
                  <c:v>45478</c:v>
                </c:pt>
                <c:pt idx="181">
                  <c:v>45481</c:v>
                </c:pt>
                <c:pt idx="182">
                  <c:v>45482</c:v>
                </c:pt>
                <c:pt idx="183">
                  <c:v>45483</c:v>
                </c:pt>
                <c:pt idx="184">
                  <c:v>45484</c:v>
                </c:pt>
                <c:pt idx="185">
                  <c:v>45485</c:v>
                </c:pt>
                <c:pt idx="186">
                  <c:v>45488</c:v>
                </c:pt>
                <c:pt idx="187">
                  <c:v>45489</c:v>
                </c:pt>
                <c:pt idx="188">
                  <c:v>45490</c:v>
                </c:pt>
                <c:pt idx="189">
                  <c:v>45491</c:v>
                </c:pt>
                <c:pt idx="190">
                  <c:v>45492</c:v>
                </c:pt>
                <c:pt idx="191">
                  <c:v>45495</c:v>
                </c:pt>
                <c:pt idx="192">
                  <c:v>45496</c:v>
                </c:pt>
                <c:pt idx="193">
                  <c:v>45497</c:v>
                </c:pt>
                <c:pt idx="194">
                  <c:v>45498</c:v>
                </c:pt>
                <c:pt idx="195">
                  <c:v>45499</c:v>
                </c:pt>
                <c:pt idx="196">
                  <c:v>45502</c:v>
                </c:pt>
                <c:pt idx="197">
                  <c:v>45503</c:v>
                </c:pt>
                <c:pt idx="198">
                  <c:v>45504</c:v>
                </c:pt>
                <c:pt idx="199">
                  <c:v>45505</c:v>
                </c:pt>
                <c:pt idx="200">
                  <c:v>45506</c:v>
                </c:pt>
                <c:pt idx="201">
                  <c:v>45509</c:v>
                </c:pt>
                <c:pt idx="202">
                  <c:v>45510</c:v>
                </c:pt>
                <c:pt idx="203">
                  <c:v>45511</c:v>
                </c:pt>
                <c:pt idx="204">
                  <c:v>45512</c:v>
                </c:pt>
                <c:pt idx="205">
                  <c:v>45513</c:v>
                </c:pt>
                <c:pt idx="206">
                  <c:v>45516</c:v>
                </c:pt>
                <c:pt idx="207">
                  <c:v>45517</c:v>
                </c:pt>
                <c:pt idx="208">
                  <c:v>45518</c:v>
                </c:pt>
                <c:pt idx="209">
                  <c:v>45519</c:v>
                </c:pt>
                <c:pt idx="210">
                  <c:v>45520</c:v>
                </c:pt>
                <c:pt idx="211">
                  <c:v>45523</c:v>
                </c:pt>
                <c:pt idx="212">
                  <c:v>45524</c:v>
                </c:pt>
                <c:pt idx="213">
                  <c:v>45525</c:v>
                </c:pt>
                <c:pt idx="214">
                  <c:v>45526</c:v>
                </c:pt>
                <c:pt idx="215">
                  <c:v>45531</c:v>
                </c:pt>
                <c:pt idx="216">
                  <c:v>45532</c:v>
                </c:pt>
                <c:pt idx="217">
                  <c:v>45533</c:v>
                </c:pt>
                <c:pt idx="218">
                  <c:v>45534</c:v>
                </c:pt>
                <c:pt idx="219">
                  <c:v>45537</c:v>
                </c:pt>
                <c:pt idx="220">
                  <c:v>45538</c:v>
                </c:pt>
                <c:pt idx="221">
                  <c:v>45539</c:v>
                </c:pt>
                <c:pt idx="222">
                  <c:v>45540</c:v>
                </c:pt>
                <c:pt idx="223">
                  <c:v>45541</c:v>
                </c:pt>
                <c:pt idx="224">
                  <c:v>45544</c:v>
                </c:pt>
                <c:pt idx="225">
                  <c:v>45545</c:v>
                </c:pt>
                <c:pt idx="226">
                  <c:v>45546</c:v>
                </c:pt>
                <c:pt idx="227">
                  <c:v>45547</c:v>
                </c:pt>
                <c:pt idx="228">
                  <c:v>45548</c:v>
                </c:pt>
                <c:pt idx="229">
                  <c:v>45551</c:v>
                </c:pt>
                <c:pt idx="230">
                  <c:v>45552</c:v>
                </c:pt>
                <c:pt idx="231">
                  <c:v>45553</c:v>
                </c:pt>
                <c:pt idx="232">
                  <c:v>45554</c:v>
                </c:pt>
                <c:pt idx="233">
                  <c:v>45555</c:v>
                </c:pt>
                <c:pt idx="234">
                  <c:v>45558</c:v>
                </c:pt>
                <c:pt idx="235">
                  <c:v>45559</c:v>
                </c:pt>
                <c:pt idx="236">
                  <c:v>45560</c:v>
                </c:pt>
                <c:pt idx="237">
                  <c:v>45561</c:v>
                </c:pt>
                <c:pt idx="238">
                  <c:v>45562</c:v>
                </c:pt>
                <c:pt idx="239">
                  <c:v>45565</c:v>
                </c:pt>
                <c:pt idx="240">
                  <c:v>45566</c:v>
                </c:pt>
                <c:pt idx="241">
                  <c:v>45567</c:v>
                </c:pt>
                <c:pt idx="242">
                  <c:v>45568</c:v>
                </c:pt>
                <c:pt idx="243">
                  <c:v>45569</c:v>
                </c:pt>
              </c:numCache>
            </c:numRef>
          </c:cat>
          <c:val>
            <c:numRef>
              <c:f>Charting!$C$7:$C$250</c:f>
              <c:numCache>
                <c:formatCode>_-[$₱-3409]* #,##0.00_-;\-[$₱-3409]* #,##0.00_-;_-[$₱-3409]* "-"??_-;_-@_-</c:formatCode>
                <c:ptCount val="244"/>
                <c:pt idx="0">
                  <c:v>0.61</c:v>
                </c:pt>
                <c:pt idx="1">
                  <c:v>0.61</c:v>
                </c:pt>
                <c:pt idx="2">
                  <c:v>0.61</c:v>
                </c:pt>
                <c:pt idx="3">
                  <c:v>0.61</c:v>
                </c:pt>
                <c:pt idx="4">
                  <c:v>0.61</c:v>
                </c:pt>
                <c:pt idx="5">
                  <c:v>0.62</c:v>
                </c:pt>
                <c:pt idx="6">
                  <c:v>0.61</c:v>
                </c:pt>
                <c:pt idx="7">
                  <c:v>0.62</c:v>
                </c:pt>
                <c:pt idx="8">
                  <c:v>0.63</c:v>
                </c:pt>
                <c:pt idx="9">
                  <c:v>0.63</c:v>
                </c:pt>
                <c:pt idx="10">
                  <c:v>0.61</c:v>
                </c:pt>
                <c:pt idx="11">
                  <c:v>0.61</c:v>
                </c:pt>
                <c:pt idx="12">
                  <c:v>0.61</c:v>
                </c:pt>
                <c:pt idx="13">
                  <c:v>0.61</c:v>
                </c:pt>
                <c:pt idx="14">
                  <c:v>0.6</c:v>
                </c:pt>
                <c:pt idx="15">
                  <c:v>0.61</c:v>
                </c:pt>
                <c:pt idx="16">
                  <c:v>0.6</c:v>
                </c:pt>
                <c:pt idx="17">
                  <c:v>0.61</c:v>
                </c:pt>
                <c:pt idx="18">
                  <c:v>0.6</c:v>
                </c:pt>
                <c:pt idx="19">
                  <c:v>0.61</c:v>
                </c:pt>
                <c:pt idx="20">
                  <c:v>0.6</c:v>
                </c:pt>
                <c:pt idx="21">
                  <c:v>0.61</c:v>
                </c:pt>
                <c:pt idx="22">
                  <c:v>0.59</c:v>
                </c:pt>
                <c:pt idx="23">
                  <c:v>0.57999999999999996</c:v>
                </c:pt>
                <c:pt idx="24">
                  <c:v>0.56000000000000005</c:v>
                </c:pt>
                <c:pt idx="25">
                  <c:v>0.56999999999999995</c:v>
                </c:pt>
                <c:pt idx="26">
                  <c:v>0.56000000000000005</c:v>
                </c:pt>
                <c:pt idx="27">
                  <c:v>0.55000000000000004</c:v>
                </c:pt>
                <c:pt idx="28">
                  <c:v>0.57999999999999996</c:v>
                </c:pt>
                <c:pt idx="29">
                  <c:v>0.56000000000000005</c:v>
                </c:pt>
                <c:pt idx="30">
                  <c:v>0.55000000000000004</c:v>
                </c:pt>
                <c:pt idx="31">
                  <c:v>0.55000000000000004</c:v>
                </c:pt>
                <c:pt idx="32">
                  <c:v>0.55000000000000004</c:v>
                </c:pt>
                <c:pt idx="33">
                  <c:v>0.56000000000000005</c:v>
                </c:pt>
                <c:pt idx="34">
                  <c:v>0.54</c:v>
                </c:pt>
                <c:pt idx="35">
                  <c:v>0.55000000000000004</c:v>
                </c:pt>
                <c:pt idx="36">
                  <c:v>0.56000000000000005</c:v>
                </c:pt>
                <c:pt idx="37">
                  <c:v>0.56000000000000005</c:v>
                </c:pt>
                <c:pt idx="38">
                  <c:v>0.56999999999999995</c:v>
                </c:pt>
                <c:pt idx="39">
                  <c:v>0.56000000000000005</c:v>
                </c:pt>
                <c:pt idx="40">
                  <c:v>0.54</c:v>
                </c:pt>
                <c:pt idx="41">
                  <c:v>0.56000000000000005</c:v>
                </c:pt>
                <c:pt idx="42">
                  <c:v>0.55000000000000004</c:v>
                </c:pt>
                <c:pt idx="43">
                  <c:v>0.56999999999999995</c:v>
                </c:pt>
                <c:pt idx="44">
                  <c:v>0.55000000000000004</c:v>
                </c:pt>
                <c:pt idx="45">
                  <c:v>0.56000000000000005</c:v>
                </c:pt>
                <c:pt idx="46">
                  <c:v>0.54</c:v>
                </c:pt>
                <c:pt idx="47">
                  <c:v>0.55000000000000004</c:v>
                </c:pt>
                <c:pt idx="48">
                  <c:v>0.56000000000000005</c:v>
                </c:pt>
                <c:pt idx="49">
                  <c:v>0.56000000000000005</c:v>
                </c:pt>
                <c:pt idx="50">
                  <c:v>0.56000000000000005</c:v>
                </c:pt>
                <c:pt idx="51">
                  <c:v>0.56999999999999995</c:v>
                </c:pt>
                <c:pt idx="52">
                  <c:v>0.56999999999999995</c:v>
                </c:pt>
                <c:pt idx="53">
                  <c:v>0.56999999999999995</c:v>
                </c:pt>
                <c:pt idx="54">
                  <c:v>0.59</c:v>
                </c:pt>
                <c:pt idx="55">
                  <c:v>0.6</c:v>
                </c:pt>
                <c:pt idx="56">
                  <c:v>0.61</c:v>
                </c:pt>
                <c:pt idx="57">
                  <c:v>0.62</c:v>
                </c:pt>
                <c:pt idx="58">
                  <c:v>0.65</c:v>
                </c:pt>
                <c:pt idx="59">
                  <c:v>0.65</c:v>
                </c:pt>
                <c:pt idx="60">
                  <c:v>0.67</c:v>
                </c:pt>
                <c:pt idx="61">
                  <c:v>0.68</c:v>
                </c:pt>
                <c:pt idx="62">
                  <c:v>0.67</c:v>
                </c:pt>
                <c:pt idx="63">
                  <c:v>0.68</c:v>
                </c:pt>
                <c:pt idx="64">
                  <c:v>0.67</c:v>
                </c:pt>
                <c:pt idx="65">
                  <c:v>0.67</c:v>
                </c:pt>
                <c:pt idx="66">
                  <c:v>0.68</c:v>
                </c:pt>
                <c:pt idx="67">
                  <c:v>0.68</c:v>
                </c:pt>
                <c:pt idx="68">
                  <c:v>0.67</c:v>
                </c:pt>
                <c:pt idx="69">
                  <c:v>0.67</c:v>
                </c:pt>
                <c:pt idx="70">
                  <c:v>0.68</c:v>
                </c:pt>
                <c:pt idx="71">
                  <c:v>0.68</c:v>
                </c:pt>
                <c:pt idx="72">
                  <c:v>0.68</c:v>
                </c:pt>
                <c:pt idx="73">
                  <c:v>0.68</c:v>
                </c:pt>
                <c:pt idx="74">
                  <c:v>0.67</c:v>
                </c:pt>
                <c:pt idx="75">
                  <c:v>0.69</c:v>
                </c:pt>
                <c:pt idx="76">
                  <c:v>0.69</c:v>
                </c:pt>
                <c:pt idx="77">
                  <c:v>0.68</c:v>
                </c:pt>
                <c:pt idx="78">
                  <c:v>0.69</c:v>
                </c:pt>
                <c:pt idx="79">
                  <c:v>0.68</c:v>
                </c:pt>
                <c:pt idx="80">
                  <c:v>0.68</c:v>
                </c:pt>
                <c:pt idx="81">
                  <c:v>0.67</c:v>
                </c:pt>
                <c:pt idx="82">
                  <c:v>0.68</c:v>
                </c:pt>
                <c:pt idx="83">
                  <c:v>0.68</c:v>
                </c:pt>
                <c:pt idx="84">
                  <c:v>0.69</c:v>
                </c:pt>
                <c:pt idx="85">
                  <c:v>0.68</c:v>
                </c:pt>
                <c:pt idx="86">
                  <c:v>0.7</c:v>
                </c:pt>
                <c:pt idx="87">
                  <c:v>0.71</c:v>
                </c:pt>
                <c:pt idx="88">
                  <c:v>0.7</c:v>
                </c:pt>
                <c:pt idx="89">
                  <c:v>0.69</c:v>
                </c:pt>
                <c:pt idx="90">
                  <c:v>0.71</c:v>
                </c:pt>
                <c:pt idx="91">
                  <c:v>0.72</c:v>
                </c:pt>
                <c:pt idx="92">
                  <c:v>0.71</c:v>
                </c:pt>
                <c:pt idx="93">
                  <c:v>0.7</c:v>
                </c:pt>
                <c:pt idx="94">
                  <c:v>0.71</c:v>
                </c:pt>
                <c:pt idx="95">
                  <c:v>0.71</c:v>
                </c:pt>
                <c:pt idx="96">
                  <c:v>0.72</c:v>
                </c:pt>
                <c:pt idx="97">
                  <c:v>0.7</c:v>
                </c:pt>
                <c:pt idx="98">
                  <c:v>0.7</c:v>
                </c:pt>
                <c:pt idx="99">
                  <c:v>0.7</c:v>
                </c:pt>
                <c:pt idx="100">
                  <c:v>0.69</c:v>
                </c:pt>
                <c:pt idx="101">
                  <c:v>0.69</c:v>
                </c:pt>
                <c:pt idx="102">
                  <c:v>0.7</c:v>
                </c:pt>
                <c:pt idx="103">
                  <c:v>0.7</c:v>
                </c:pt>
                <c:pt idx="104">
                  <c:v>0.7</c:v>
                </c:pt>
                <c:pt idx="105">
                  <c:v>0.69</c:v>
                </c:pt>
                <c:pt idx="106">
                  <c:v>0.69</c:v>
                </c:pt>
                <c:pt idx="107">
                  <c:v>0.68</c:v>
                </c:pt>
                <c:pt idx="108">
                  <c:v>0.69</c:v>
                </c:pt>
                <c:pt idx="109">
                  <c:v>0.69</c:v>
                </c:pt>
                <c:pt idx="110">
                  <c:v>0.69</c:v>
                </c:pt>
                <c:pt idx="111">
                  <c:v>0.69</c:v>
                </c:pt>
                <c:pt idx="112">
                  <c:v>0.68</c:v>
                </c:pt>
                <c:pt idx="113">
                  <c:v>0.68</c:v>
                </c:pt>
                <c:pt idx="114">
                  <c:v>0.68</c:v>
                </c:pt>
                <c:pt idx="115">
                  <c:v>0.68</c:v>
                </c:pt>
                <c:pt idx="116">
                  <c:v>0.68</c:v>
                </c:pt>
                <c:pt idx="117">
                  <c:v>0.68</c:v>
                </c:pt>
                <c:pt idx="118">
                  <c:v>0.68</c:v>
                </c:pt>
                <c:pt idx="119">
                  <c:v>0.68</c:v>
                </c:pt>
                <c:pt idx="120">
                  <c:v>0.68</c:v>
                </c:pt>
                <c:pt idx="121">
                  <c:v>0.68</c:v>
                </c:pt>
                <c:pt idx="122">
                  <c:v>0.66</c:v>
                </c:pt>
                <c:pt idx="123">
                  <c:v>0.66</c:v>
                </c:pt>
                <c:pt idx="124">
                  <c:v>0.67</c:v>
                </c:pt>
                <c:pt idx="125">
                  <c:v>0.67</c:v>
                </c:pt>
                <c:pt idx="126">
                  <c:v>0.67</c:v>
                </c:pt>
                <c:pt idx="127">
                  <c:v>0.67</c:v>
                </c:pt>
                <c:pt idx="128">
                  <c:v>0.66</c:v>
                </c:pt>
                <c:pt idx="129">
                  <c:v>0.69</c:v>
                </c:pt>
                <c:pt idx="130">
                  <c:v>0.69</c:v>
                </c:pt>
                <c:pt idx="131">
                  <c:v>0.7</c:v>
                </c:pt>
                <c:pt idx="132">
                  <c:v>0.71</c:v>
                </c:pt>
                <c:pt idx="133">
                  <c:v>0.72</c:v>
                </c:pt>
                <c:pt idx="134">
                  <c:v>0.73</c:v>
                </c:pt>
                <c:pt idx="135">
                  <c:v>0.73</c:v>
                </c:pt>
                <c:pt idx="136">
                  <c:v>0.73</c:v>
                </c:pt>
                <c:pt idx="137">
                  <c:v>0.74</c:v>
                </c:pt>
                <c:pt idx="138">
                  <c:v>0.74</c:v>
                </c:pt>
                <c:pt idx="139">
                  <c:v>0.73</c:v>
                </c:pt>
                <c:pt idx="140">
                  <c:v>0.74</c:v>
                </c:pt>
                <c:pt idx="141">
                  <c:v>0.74</c:v>
                </c:pt>
                <c:pt idx="142">
                  <c:v>0.69</c:v>
                </c:pt>
                <c:pt idx="143">
                  <c:v>0.7</c:v>
                </c:pt>
                <c:pt idx="144">
                  <c:v>0.7</c:v>
                </c:pt>
                <c:pt idx="145">
                  <c:v>0.68</c:v>
                </c:pt>
                <c:pt idx="146">
                  <c:v>0.7</c:v>
                </c:pt>
                <c:pt idx="147">
                  <c:v>0.7</c:v>
                </c:pt>
                <c:pt idx="148">
                  <c:v>0.7</c:v>
                </c:pt>
                <c:pt idx="149">
                  <c:v>0.68</c:v>
                </c:pt>
                <c:pt idx="150">
                  <c:v>0.67</c:v>
                </c:pt>
                <c:pt idx="151">
                  <c:v>0.68</c:v>
                </c:pt>
                <c:pt idx="152">
                  <c:v>0.68</c:v>
                </c:pt>
                <c:pt idx="153">
                  <c:v>0.68</c:v>
                </c:pt>
                <c:pt idx="154">
                  <c:v>0.68</c:v>
                </c:pt>
                <c:pt idx="155">
                  <c:v>0.67</c:v>
                </c:pt>
                <c:pt idx="156">
                  <c:v>0.67</c:v>
                </c:pt>
                <c:pt idx="157">
                  <c:v>0.65</c:v>
                </c:pt>
                <c:pt idx="158">
                  <c:v>0.67</c:v>
                </c:pt>
                <c:pt idx="159">
                  <c:v>0.67</c:v>
                </c:pt>
                <c:pt idx="160">
                  <c:v>0.67</c:v>
                </c:pt>
                <c:pt idx="161">
                  <c:v>0.68</c:v>
                </c:pt>
                <c:pt idx="162">
                  <c:v>0.68</c:v>
                </c:pt>
                <c:pt idx="163">
                  <c:v>0.68</c:v>
                </c:pt>
                <c:pt idx="164">
                  <c:v>0.69</c:v>
                </c:pt>
                <c:pt idx="165">
                  <c:v>0.69</c:v>
                </c:pt>
                <c:pt idx="166">
                  <c:v>0.69</c:v>
                </c:pt>
                <c:pt idx="167">
                  <c:v>0.68</c:v>
                </c:pt>
                <c:pt idx="168">
                  <c:v>0.69</c:v>
                </c:pt>
                <c:pt idx="169">
                  <c:v>0.68</c:v>
                </c:pt>
                <c:pt idx="170">
                  <c:v>0.68</c:v>
                </c:pt>
                <c:pt idx="171">
                  <c:v>0.67</c:v>
                </c:pt>
                <c:pt idx="172">
                  <c:v>0.68</c:v>
                </c:pt>
                <c:pt idx="173">
                  <c:v>0.68</c:v>
                </c:pt>
                <c:pt idx="174">
                  <c:v>0.68</c:v>
                </c:pt>
                <c:pt idx="175">
                  <c:v>0.68</c:v>
                </c:pt>
                <c:pt idx="176">
                  <c:v>0.68</c:v>
                </c:pt>
                <c:pt idx="177">
                  <c:v>0.67</c:v>
                </c:pt>
                <c:pt idx="178">
                  <c:v>0.68</c:v>
                </c:pt>
                <c:pt idx="179">
                  <c:v>0.67</c:v>
                </c:pt>
                <c:pt idx="180">
                  <c:v>0.68</c:v>
                </c:pt>
                <c:pt idx="181">
                  <c:v>0.66</c:v>
                </c:pt>
                <c:pt idx="182">
                  <c:v>0.68</c:v>
                </c:pt>
                <c:pt idx="183">
                  <c:v>0.67</c:v>
                </c:pt>
                <c:pt idx="184">
                  <c:v>0.67</c:v>
                </c:pt>
                <c:pt idx="185">
                  <c:v>0.66</c:v>
                </c:pt>
                <c:pt idx="186">
                  <c:v>0.67</c:v>
                </c:pt>
                <c:pt idx="187">
                  <c:v>0.67</c:v>
                </c:pt>
                <c:pt idx="188">
                  <c:v>0.68</c:v>
                </c:pt>
                <c:pt idx="189">
                  <c:v>0.68</c:v>
                </c:pt>
                <c:pt idx="190">
                  <c:v>0.68</c:v>
                </c:pt>
                <c:pt idx="191">
                  <c:v>0.69</c:v>
                </c:pt>
                <c:pt idx="192">
                  <c:v>0.69</c:v>
                </c:pt>
                <c:pt idx="193" formatCode="General">
                  <c:v>#N/A</c:v>
                </c:pt>
                <c:pt idx="194">
                  <c:v>0.68</c:v>
                </c:pt>
                <c:pt idx="195">
                  <c:v>0.68</c:v>
                </c:pt>
                <c:pt idx="196">
                  <c:v>0.68</c:v>
                </c:pt>
                <c:pt idx="197">
                  <c:v>0.68</c:v>
                </c:pt>
                <c:pt idx="198">
                  <c:v>0.67</c:v>
                </c:pt>
                <c:pt idx="199">
                  <c:v>0.67</c:v>
                </c:pt>
                <c:pt idx="200">
                  <c:v>0.67</c:v>
                </c:pt>
                <c:pt idx="201">
                  <c:v>0.67</c:v>
                </c:pt>
                <c:pt idx="202">
                  <c:v>0.67</c:v>
                </c:pt>
                <c:pt idx="203">
                  <c:v>0.64</c:v>
                </c:pt>
                <c:pt idx="204">
                  <c:v>0.65</c:v>
                </c:pt>
                <c:pt idx="205">
                  <c:v>0.66</c:v>
                </c:pt>
                <c:pt idx="206">
                  <c:v>0.66</c:v>
                </c:pt>
                <c:pt idx="207">
                  <c:v>0.66</c:v>
                </c:pt>
                <c:pt idx="208">
                  <c:v>0.64</c:v>
                </c:pt>
                <c:pt idx="209">
                  <c:v>0.64</c:v>
                </c:pt>
                <c:pt idx="210">
                  <c:v>0.66</c:v>
                </c:pt>
                <c:pt idx="211">
                  <c:v>0.65</c:v>
                </c:pt>
                <c:pt idx="212">
                  <c:v>0.64</c:v>
                </c:pt>
                <c:pt idx="213">
                  <c:v>0.64</c:v>
                </c:pt>
                <c:pt idx="214">
                  <c:v>0.64</c:v>
                </c:pt>
                <c:pt idx="215">
                  <c:v>0.64</c:v>
                </c:pt>
                <c:pt idx="216">
                  <c:v>0.65</c:v>
                </c:pt>
                <c:pt idx="217">
                  <c:v>0.65</c:v>
                </c:pt>
                <c:pt idx="218">
                  <c:v>0.63</c:v>
                </c:pt>
                <c:pt idx="219">
                  <c:v>0.63</c:v>
                </c:pt>
                <c:pt idx="220">
                  <c:v>0.63</c:v>
                </c:pt>
                <c:pt idx="221">
                  <c:v>0.63</c:v>
                </c:pt>
                <c:pt idx="222">
                  <c:v>0.63</c:v>
                </c:pt>
                <c:pt idx="223">
                  <c:v>0.62</c:v>
                </c:pt>
                <c:pt idx="224">
                  <c:v>0.63</c:v>
                </c:pt>
                <c:pt idx="225">
                  <c:v>0.63</c:v>
                </c:pt>
                <c:pt idx="226">
                  <c:v>0.63</c:v>
                </c:pt>
                <c:pt idx="227">
                  <c:v>0.63</c:v>
                </c:pt>
                <c:pt idx="228">
                  <c:v>0.63</c:v>
                </c:pt>
                <c:pt idx="229">
                  <c:v>0.63</c:v>
                </c:pt>
                <c:pt idx="230">
                  <c:v>0.63</c:v>
                </c:pt>
                <c:pt idx="231">
                  <c:v>0.63</c:v>
                </c:pt>
                <c:pt idx="232">
                  <c:v>0.63</c:v>
                </c:pt>
                <c:pt idx="233">
                  <c:v>0.64</c:v>
                </c:pt>
                <c:pt idx="234">
                  <c:v>0.67</c:v>
                </c:pt>
                <c:pt idx="235">
                  <c:v>0.68</c:v>
                </c:pt>
                <c:pt idx="236">
                  <c:v>0.83</c:v>
                </c:pt>
                <c:pt idx="237">
                  <c:v>0.8</c:v>
                </c:pt>
                <c:pt idx="238">
                  <c:v>0.8</c:v>
                </c:pt>
                <c:pt idx="239">
                  <c:v>0.81</c:v>
                </c:pt>
                <c:pt idx="240">
                  <c:v>0.82</c:v>
                </c:pt>
                <c:pt idx="241">
                  <c:v>0.82</c:v>
                </c:pt>
                <c:pt idx="242">
                  <c:v>0.81</c:v>
                </c:pt>
                <c:pt idx="243">
                  <c:v>0.82</c:v>
                </c:pt>
              </c:numCache>
            </c:numRef>
          </c:val>
          <c:smooth val="0"/>
          <c:extLst>
            <c:ext xmlns:c16="http://schemas.microsoft.com/office/drawing/2014/chart" uri="{C3380CC4-5D6E-409C-BE32-E72D297353CC}">
              <c16:uniqueId val="{00000004-6438-4475-9064-BC4B62FCB68C}"/>
            </c:ext>
          </c:extLst>
        </c:ser>
        <c:dLbls>
          <c:showLegendKey val="0"/>
          <c:showVal val="0"/>
          <c:showCatName val="0"/>
          <c:showSerName val="0"/>
          <c:showPercent val="0"/>
          <c:showBubbleSize val="0"/>
        </c:dLbls>
        <c:marker val="1"/>
        <c:smooth val="0"/>
        <c:axId val="1415306080"/>
        <c:axId val="1415299840"/>
      </c:lineChart>
      <c:lineChart>
        <c:grouping val="standard"/>
        <c:varyColors val="0"/>
        <c:ser>
          <c:idx val="1"/>
          <c:order val="1"/>
          <c:tx>
            <c:strRef>
              <c:f>Charting!$F$3</c:f>
              <c:strCache>
                <c:ptCount val="1"/>
                <c:pt idx="0">
                  <c:v>MANILA ELECTRIC CO. (XPHS:MER)</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Charting!$B$7:$B$250</c:f>
              <c:numCache>
                <c:formatCode>m/d/yyyy</c:formatCode>
                <c:ptCount val="244"/>
                <c:pt idx="0">
                  <c:v>45204</c:v>
                </c:pt>
                <c:pt idx="1">
                  <c:v>45205</c:v>
                </c:pt>
                <c:pt idx="2">
                  <c:v>45208</c:v>
                </c:pt>
                <c:pt idx="3">
                  <c:v>45209</c:v>
                </c:pt>
                <c:pt idx="4">
                  <c:v>45210</c:v>
                </c:pt>
                <c:pt idx="5">
                  <c:v>45211</c:v>
                </c:pt>
                <c:pt idx="6">
                  <c:v>45212</c:v>
                </c:pt>
                <c:pt idx="7">
                  <c:v>45215</c:v>
                </c:pt>
                <c:pt idx="8">
                  <c:v>45216</c:v>
                </c:pt>
                <c:pt idx="9">
                  <c:v>45217</c:v>
                </c:pt>
                <c:pt idx="10">
                  <c:v>45218</c:v>
                </c:pt>
                <c:pt idx="11">
                  <c:v>45219</c:v>
                </c:pt>
                <c:pt idx="12">
                  <c:v>45222</c:v>
                </c:pt>
                <c:pt idx="13">
                  <c:v>45223</c:v>
                </c:pt>
                <c:pt idx="14">
                  <c:v>45224</c:v>
                </c:pt>
                <c:pt idx="15">
                  <c:v>45225</c:v>
                </c:pt>
                <c:pt idx="16">
                  <c:v>45226</c:v>
                </c:pt>
                <c:pt idx="17">
                  <c:v>45230</c:v>
                </c:pt>
                <c:pt idx="18">
                  <c:v>45233</c:v>
                </c:pt>
                <c:pt idx="19">
                  <c:v>45236</c:v>
                </c:pt>
                <c:pt idx="20">
                  <c:v>45237</c:v>
                </c:pt>
                <c:pt idx="21">
                  <c:v>45238</c:v>
                </c:pt>
                <c:pt idx="22">
                  <c:v>45239</c:v>
                </c:pt>
                <c:pt idx="23">
                  <c:v>45240</c:v>
                </c:pt>
                <c:pt idx="24">
                  <c:v>45243</c:v>
                </c:pt>
                <c:pt idx="25">
                  <c:v>45244</c:v>
                </c:pt>
                <c:pt idx="26">
                  <c:v>45245</c:v>
                </c:pt>
                <c:pt idx="27">
                  <c:v>45246</c:v>
                </c:pt>
                <c:pt idx="28">
                  <c:v>45247</c:v>
                </c:pt>
                <c:pt idx="29">
                  <c:v>45250</c:v>
                </c:pt>
                <c:pt idx="30">
                  <c:v>45251</c:v>
                </c:pt>
                <c:pt idx="31">
                  <c:v>45252</c:v>
                </c:pt>
                <c:pt idx="32">
                  <c:v>45253</c:v>
                </c:pt>
                <c:pt idx="33">
                  <c:v>45254</c:v>
                </c:pt>
                <c:pt idx="34">
                  <c:v>45258</c:v>
                </c:pt>
                <c:pt idx="35">
                  <c:v>45259</c:v>
                </c:pt>
                <c:pt idx="36">
                  <c:v>45260</c:v>
                </c:pt>
                <c:pt idx="37">
                  <c:v>45261</c:v>
                </c:pt>
                <c:pt idx="38">
                  <c:v>45264</c:v>
                </c:pt>
                <c:pt idx="39">
                  <c:v>45265</c:v>
                </c:pt>
                <c:pt idx="40">
                  <c:v>45266</c:v>
                </c:pt>
                <c:pt idx="41">
                  <c:v>45267</c:v>
                </c:pt>
                <c:pt idx="42">
                  <c:v>45271</c:v>
                </c:pt>
                <c:pt idx="43">
                  <c:v>45272</c:v>
                </c:pt>
                <c:pt idx="44">
                  <c:v>45273</c:v>
                </c:pt>
                <c:pt idx="45">
                  <c:v>45274</c:v>
                </c:pt>
                <c:pt idx="46">
                  <c:v>45275</c:v>
                </c:pt>
                <c:pt idx="47">
                  <c:v>45278</c:v>
                </c:pt>
                <c:pt idx="48">
                  <c:v>45279</c:v>
                </c:pt>
                <c:pt idx="49">
                  <c:v>45280</c:v>
                </c:pt>
                <c:pt idx="50">
                  <c:v>45281</c:v>
                </c:pt>
                <c:pt idx="51">
                  <c:v>45282</c:v>
                </c:pt>
                <c:pt idx="52">
                  <c:v>45287</c:v>
                </c:pt>
                <c:pt idx="53">
                  <c:v>45288</c:v>
                </c:pt>
                <c:pt idx="54">
                  <c:v>45289</c:v>
                </c:pt>
                <c:pt idx="55">
                  <c:v>45293</c:v>
                </c:pt>
                <c:pt idx="56">
                  <c:v>45294</c:v>
                </c:pt>
                <c:pt idx="57">
                  <c:v>45295</c:v>
                </c:pt>
                <c:pt idx="58">
                  <c:v>45296</c:v>
                </c:pt>
                <c:pt idx="59">
                  <c:v>45299</c:v>
                </c:pt>
                <c:pt idx="60">
                  <c:v>45300</c:v>
                </c:pt>
                <c:pt idx="61">
                  <c:v>45301</c:v>
                </c:pt>
                <c:pt idx="62">
                  <c:v>45302</c:v>
                </c:pt>
                <c:pt idx="63">
                  <c:v>45303</c:v>
                </c:pt>
                <c:pt idx="64">
                  <c:v>45306</c:v>
                </c:pt>
                <c:pt idx="65">
                  <c:v>45307</c:v>
                </c:pt>
                <c:pt idx="66">
                  <c:v>45308</c:v>
                </c:pt>
                <c:pt idx="67">
                  <c:v>45309</c:v>
                </c:pt>
                <c:pt idx="68">
                  <c:v>45310</c:v>
                </c:pt>
                <c:pt idx="69">
                  <c:v>45313</c:v>
                </c:pt>
                <c:pt idx="70">
                  <c:v>45314</c:v>
                </c:pt>
                <c:pt idx="71">
                  <c:v>45315</c:v>
                </c:pt>
                <c:pt idx="72">
                  <c:v>45316</c:v>
                </c:pt>
                <c:pt idx="73">
                  <c:v>45317</c:v>
                </c:pt>
                <c:pt idx="74">
                  <c:v>45320</c:v>
                </c:pt>
                <c:pt idx="75">
                  <c:v>45321</c:v>
                </c:pt>
                <c:pt idx="76">
                  <c:v>45322</c:v>
                </c:pt>
                <c:pt idx="77">
                  <c:v>45323</c:v>
                </c:pt>
                <c:pt idx="78">
                  <c:v>45324</c:v>
                </c:pt>
                <c:pt idx="79">
                  <c:v>45327</c:v>
                </c:pt>
                <c:pt idx="80">
                  <c:v>45328</c:v>
                </c:pt>
                <c:pt idx="81">
                  <c:v>45329</c:v>
                </c:pt>
                <c:pt idx="82">
                  <c:v>45330</c:v>
                </c:pt>
                <c:pt idx="83">
                  <c:v>45334</c:v>
                </c:pt>
                <c:pt idx="84">
                  <c:v>45335</c:v>
                </c:pt>
                <c:pt idx="85">
                  <c:v>45336</c:v>
                </c:pt>
                <c:pt idx="86">
                  <c:v>45337</c:v>
                </c:pt>
                <c:pt idx="87">
                  <c:v>45338</c:v>
                </c:pt>
                <c:pt idx="88">
                  <c:v>45341</c:v>
                </c:pt>
                <c:pt idx="89">
                  <c:v>45342</c:v>
                </c:pt>
                <c:pt idx="90">
                  <c:v>45343</c:v>
                </c:pt>
                <c:pt idx="91">
                  <c:v>45344</c:v>
                </c:pt>
                <c:pt idx="92">
                  <c:v>45345</c:v>
                </c:pt>
                <c:pt idx="93">
                  <c:v>45348</c:v>
                </c:pt>
                <c:pt idx="94">
                  <c:v>45349</c:v>
                </c:pt>
                <c:pt idx="95">
                  <c:v>45350</c:v>
                </c:pt>
                <c:pt idx="96">
                  <c:v>45351</c:v>
                </c:pt>
                <c:pt idx="97">
                  <c:v>45352</c:v>
                </c:pt>
                <c:pt idx="98">
                  <c:v>45355</c:v>
                </c:pt>
                <c:pt idx="99">
                  <c:v>45356</c:v>
                </c:pt>
                <c:pt idx="100">
                  <c:v>45357</c:v>
                </c:pt>
                <c:pt idx="101">
                  <c:v>45358</c:v>
                </c:pt>
                <c:pt idx="102">
                  <c:v>45359</c:v>
                </c:pt>
                <c:pt idx="103">
                  <c:v>45362</c:v>
                </c:pt>
                <c:pt idx="104">
                  <c:v>45363</c:v>
                </c:pt>
                <c:pt idx="105">
                  <c:v>45364</c:v>
                </c:pt>
                <c:pt idx="106">
                  <c:v>45365</c:v>
                </c:pt>
                <c:pt idx="107">
                  <c:v>45366</c:v>
                </c:pt>
                <c:pt idx="108">
                  <c:v>45369</c:v>
                </c:pt>
                <c:pt idx="109">
                  <c:v>45370</c:v>
                </c:pt>
                <c:pt idx="110">
                  <c:v>45371</c:v>
                </c:pt>
                <c:pt idx="111">
                  <c:v>45372</c:v>
                </c:pt>
                <c:pt idx="112">
                  <c:v>45373</c:v>
                </c:pt>
                <c:pt idx="113">
                  <c:v>45376</c:v>
                </c:pt>
                <c:pt idx="114">
                  <c:v>45377</c:v>
                </c:pt>
                <c:pt idx="115">
                  <c:v>45378</c:v>
                </c:pt>
                <c:pt idx="116">
                  <c:v>45383</c:v>
                </c:pt>
                <c:pt idx="117">
                  <c:v>45384</c:v>
                </c:pt>
                <c:pt idx="118">
                  <c:v>45385</c:v>
                </c:pt>
                <c:pt idx="119">
                  <c:v>45386</c:v>
                </c:pt>
                <c:pt idx="120">
                  <c:v>45387</c:v>
                </c:pt>
                <c:pt idx="121">
                  <c:v>45390</c:v>
                </c:pt>
                <c:pt idx="122">
                  <c:v>45393</c:v>
                </c:pt>
                <c:pt idx="123">
                  <c:v>45394</c:v>
                </c:pt>
                <c:pt idx="124">
                  <c:v>45397</c:v>
                </c:pt>
                <c:pt idx="125">
                  <c:v>45398</c:v>
                </c:pt>
                <c:pt idx="126">
                  <c:v>45399</c:v>
                </c:pt>
                <c:pt idx="127">
                  <c:v>45400</c:v>
                </c:pt>
                <c:pt idx="128">
                  <c:v>45401</c:v>
                </c:pt>
                <c:pt idx="129">
                  <c:v>45404</c:v>
                </c:pt>
                <c:pt idx="130">
                  <c:v>45405</c:v>
                </c:pt>
                <c:pt idx="131">
                  <c:v>45406</c:v>
                </c:pt>
                <c:pt idx="132">
                  <c:v>45407</c:v>
                </c:pt>
                <c:pt idx="133">
                  <c:v>45408</c:v>
                </c:pt>
                <c:pt idx="134">
                  <c:v>45411</c:v>
                </c:pt>
                <c:pt idx="135">
                  <c:v>45412</c:v>
                </c:pt>
                <c:pt idx="136">
                  <c:v>45414</c:v>
                </c:pt>
                <c:pt idx="137">
                  <c:v>45415</c:v>
                </c:pt>
                <c:pt idx="138">
                  <c:v>45418</c:v>
                </c:pt>
                <c:pt idx="139">
                  <c:v>45419</c:v>
                </c:pt>
                <c:pt idx="140">
                  <c:v>45420</c:v>
                </c:pt>
                <c:pt idx="141">
                  <c:v>45421</c:v>
                </c:pt>
                <c:pt idx="142">
                  <c:v>45422</c:v>
                </c:pt>
                <c:pt idx="143">
                  <c:v>45425</c:v>
                </c:pt>
                <c:pt idx="144">
                  <c:v>45426</c:v>
                </c:pt>
                <c:pt idx="145">
                  <c:v>45427</c:v>
                </c:pt>
                <c:pt idx="146">
                  <c:v>45428</c:v>
                </c:pt>
                <c:pt idx="147">
                  <c:v>45429</c:v>
                </c:pt>
                <c:pt idx="148">
                  <c:v>45432</c:v>
                </c:pt>
                <c:pt idx="149">
                  <c:v>45433</c:v>
                </c:pt>
                <c:pt idx="150">
                  <c:v>45434</c:v>
                </c:pt>
                <c:pt idx="151">
                  <c:v>45435</c:v>
                </c:pt>
                <c:pt idx="152">
                  <c:v>45436</c:v>
                </c:pt>
                <c:pt idx="153">
                  <c:v>45439</c:v>
                </c:pt>
                <c:pt idx="154">
                  <c:v>45440</c:v>
                </c:pt>
                <c:pt idx="155">
                  <c:v>45441</c:v>
                </c:pt>
                <c:pt idx="156">
                  <c:v>45442</c:v>
                </c:pt>
                <c:pt idx="157">
                  <c:v>45443</c:v>
                </c:pt>
                <c:pt idx="158">
                  <c:v>45446</c:v>
                </c:pt>
                <c:pt idx="159">
                  <c:v>45447</c:v>
                </c:pt>
                <c:pt idx="160">
                  <c:v>45448</c:v>
                </c:pt>
                <c:pt idx="161">
                  <c:v>45449</c:v>
                </c:pt>
                <c:pt idx="162">
                  <c:v>45450</c:v>
                </c:pt>
                <c:pt idx="163">
                  <c:v>45453</c:v>
                </c:pt>
                <c:pt idx="164">
                  <c:v>45454</c:v>
                </c:pt>
                <c:pt idx="165">
                  <c:v>45456</c:v>
                </c:pt>
                <c:pt idx="166">
                  <c:v>45457</c:v>
                </c:pt>
                <c:pt idx="167">
                  <c:v>45461</c:v>
                </c:pt>
                <c:pt idx="168">
                  <c:v>45462</c:v>
                </c:pt>
                <c:pt idx="169">
                  <c:v>45463</c:v>
                </c:pt>
                <c:pt idx="170">
                  <c:v>45464</c:v>
                </c:pt>
                <c:pt idx="171">
                  <c:v>45467</c:v>
                </c:pt>
                <c:pt idx="172">
                  <c:v>45468</c:v>
                </c:pt>
                <c:pt idx="173">
                  <c:v>45469</c:v>
                </c:pt>
                <c:pt idx="174">
                  <c:v>45470</c:v>
                </c:pt>
                <c:pt idx="175">
                  <c:v>45471</c:v>
                </c:pt>
                <c:pt idx="176">
                  <c:v>45474</c:v>
                </c:pt>
                <c:pt idx="177">
                  <c:v>45475</c:v>
                </c:pt>
                <c:pt idx="178">
                  <c:v>45476</c:v>
                </c:pt>
                <c:pt idx="179">
                  <c:v>45477</c:v>
                </c:pt>
                <c:pt idx="180">
                  <c:v>45478</c:v>
                </c:pt>
                <c:pt idx="181">
                  <c:v>45481</c:v>
                </c:pt>
                <c:pt idx="182">
                  <c:v>45482</c:v>
                </c:pt>
                <c:pt idx="183">
                  <c:v>45483</c:v>
                </c:pt>
                <c:pt idx="184">
                  <c:v>45484</c:v>
                </c:pt>
                <c:pt idx="185">
                  <c:v>45485</c:v>
                </c:pt>
                <c:pt idx="186">
                  <c:v>45488</c:v>
                </c:pt>
                <c:pt idx="187">
                  <c:v>45489</c:v>
                </c:pt>
                <c:pt idx="188">
                  <c:v>45490</c:v>
                </c:pt>
                <c:pt idx="189">
                  <c:v>45491</c:v>
                </c:pt>
                <c:pt idx="190">
                  <c:v>45492</c:v>
                </c:pt>
                <c:pt idx="191">
                  <c:v>45495</c:v>
                </c:pt>
                <c:pt idx="192">
                  <c:v>45496</c:v>
                </c:pt>
                <c:pt idx="193">
                  <c:v>45497</c:v>
                </c:pt>
                <c:pt idx="194">
                  <c:v>45498</c:v>
                </c:pt>
                <c:pt idx="195">
                  <c:v>45499</c:v>
                </c:pt>
                <c:pt idx="196">
                  <c:v>45502</c:v>
                </c:pt>
                <c:pt idx="197">
                  <c:v>45503</c:v>
                </c:pt>
                <c:pt idx="198">
                  <c:v>45504</c:v>
                </c:pt>
                <c:pt idx="199">
                  <c:v>45505</c:v>
                </c:pt>
                <c:pt idx="200">
                  <c:v>45506</c:v>
                </c:pt>
                <c:pt idx="201">
                  <c:v>45509</c:v>
                </c:pt>
                <c:pt idx="202">
                  <c:v>45510</c:v>
                </c:pt>
                <c:pt idx="203">
                  <c:v>45511</c:v>
                </c:pt>
                <c:pt idx="204">
                  <c:v>45512</c:v>
                </c:pt>
                <c:pt idx="205">
                  <c:v>45513</c:v>
                </c:pt>
                <c:pt idx="206">
                  <c:v>45516</c:v>
                </c:pt>
                <c:pt idx="207">
                  <c:v>45517</c:v>
                </c:pt>
                <c:pt idx="208">
                  <c:v>45518</c:v>
                </c:pt>
                <c:pt idx="209">
                  <c:v>45519</c:v>
                </c:pt>
                <c:pt idx="210">
                  <c:v>45520</c:v>
                </c:pt>
                <c:pt idx="211">
                  <c:v>45523</c:v>
                </c:pt>
                <c:pt idx="212">
                  <c:v>45524</c:v>
                </c:pt>
                <c:pt idx="213">
                  <c:v>45525</c:v>
                </c:pt>
                <c:pt idx="214">
                  <c:v>45526</c:v>
                </c:pt>
                <c:pt idx="215">
                  <c:v>45531</c:v>
                </c:pt>
                <c:pt idx="216">
                  <c:v>45532</c:v>
                </c:pt>
                <c:pt idx="217">
                  <c:v>45533</c:v>
                </c:pt>
                <c:pt idx="218">
                  <c:v>45534</c:v>
                </c:pt>
                <c:pt idx="219">
                  <c:v>45537</c:v>
                </c:pt>
                <c:pt idx="220">
                  <c:v>45538</c:v>
                </c:pt>
                <c:pt idx="221">
                  <c:v>45539</c:v>
                </c:pt>
                <c:pt idx="222">
                  <c:v>45540</c:v>
                </c:pt>
                <c:pt idx="223">
                  <c:v>45541</c:v>
                </c:pt>
                <c:pt idx="224">
                  <c:v>45544</c:v>
                </c:pt>
                <c:pt idx="225">
                  <c:v>45545</c:v>
                </c:pt>
                <c:pt idx="226">
                  <c:v>45546</c:v>
                </c:pt>
                <c:pt idx="227">
                  <c:v>45547</c:v>
                </c:pt>
                <c:pt idx="228">
                  <c:v>45548</c:v>
                </c:pt>
                <c:pt idx="229">
                  <c:v>45551</c:v>
                </c:pt>
                <c:pt idx="230">
                  <c:v>45552</c:v>
                </c:pt>
                <c:pt idx="231">
                  <c:v>45553</c:v>
                </c:pt>
                <c:pt idx="232">
                  <c:v>45554</c:v>
                </c:pt>
                <c:pt idx="233">
                  <c:v>45555</c:v>
                </c:pt>
                <c:pt idx="234">
                  <c:v>45558</c:v>
                </c:pt>
                <c:pt idx="235">
                  <c:v>45559</c:v>
                </c:pt>
                <c:pt idx="236">
                  <c:v>45560</c:v>
                </c:pt>
                <c:pt idx="237">
                  <c:v>45561</c:v>
                </c:pt>
                <c:pt idx="238">
                  <c:v>45562</c:v>
                </c:pt>
                <c:pt idx="239">
                  <c:v>45565</c:v>
                </c:pt>
                <c:pt idx="240">
                  <c:v>45566</c:v>
                </c:pt>
                <c:pt idx="241">
                  <c:v>45567</c:v>
                </c:pt>
                <c:pt idx="242">
                  <c:v>45568</c:v>
                </c:pt>
                <c:pt idx="243">
                  <c:v>45569</c:v>
                </c:pt>
              </c:numCache>
            </c:numRef>
          </c:cat>
          <c:val>
            <c:numRef>
              <c:f>Charting!$F$7:$F$250</c:f>
              <c:numCache>
                <c:formatCode>_-[$₱-3409]* #,##0.00_-;\-[$₱-3409]* #,##0.00_-;_-[$₱-3409]* "-"??_-;_-@_-</c:formatCode>
                <c:ptCount val="244"/>
                <c:pt idx="0">
                  <c:v>366</c:v>
                </c:pt>
                <c:pt idx="1">
                  <c:v>370</c:v>
                </c:pt>
                <c:pt idx="2">
                  <c:v>365</c:v>
                </c:pt>
                <c:pt idx="3">
                  <c:v>365</c:v>
                </c:pt>
                <c:pt idx="4">
                  <c:v>375</c:v>
                </c:pt>
                <c:pt idx="5">
                  <c:v>374</c:v>
                </c:pt>
                <c:pt idx="6">
                  <c:v>376.2</c:v>
                </c:pt>
                <c:pt idx="7">
                  <c:v>376.4</c:v>
                </c:pt>
                <c:pt idx="8">
                  <c:v>380</c:v>
                </c:pt>
                <c:pt idx="9">
                  <c:v>388.6</c:v>
                </c:pt>
                <c:pt idx="10">
                  <c:v>375.6</c:v>
                </c:pt>
                <c:pt idx="11">
                  <c:v>379</c:v>
                </c:pt>
                <c:pt idx="12">
                  <c:v>374</c:v>
                </c:pt>
                <c:pt idx="13">
                  <c:v>370</c:v>
                </c:pt>
                <c:pt idx="14">
                  <c:v>370</c:v>
                </c:pt>
                <c:pt idx="15">
                  <c:v>360</c:v>
                </c:pt>
                <c:pt idx="16">
                  <c:v>352.2</c:v>
                </c:pt>
                <c:pt idx="17">
                  <c:v>355</c:v>
                </c:pt>
                <c:pt idx="18">
                  <c:v>355</c:v>
                </c:pt>
                <c:pt idx="19">
                  <c:v>352</c:v>
                </c:pt>
                <c:pt idx="20">
                  <c:v>364.4</c:v>
                </c:pt>
                <c:pt idx="21">
                  <c:v>372</c:v>
                </c:pt>
                <c:pt idx="22">
                  <c:v>369</c:v>
                </c:pt>
                <c:pt idx="23">
                  <c:v>365</c:v>
                </c:pt>
                <c:pt idx="24">
                  <c:v>362.8</c:v>
                </c:pt>
                <c:pt idx="25">
                  <c:v>363</c:v>
                </c:pt>
                <c:pt idx="26">
                  <c:v>360</c:v>
                </c:pt>
                <c:pt idx="27">
                  <c:v>371</c:v>
                </c:pt>
                <c:pt idx="28">
                  <c:v>378</c:v>
                </c:pt>
                <c:pt idx="29">
                  <c:v>377.2</c:v>
                </c:pt>
                <c:pt idx="30">
                  <c:v>373</c:v>
                </c:pt>
                <c:pt idx="31">
                  <c:v>373</c:v>
                </c:pt>
                <c:pt idx="32">
                  <c:v>372</c:v>
                </c:pt>
                <c:pt idx="33">
                  <c:v>370.6</c:v>
                </c:pt>
                <c:pt idx="34">
                  <c:v>368</c:v>
                </c:pt>
                <c:pt idx="35">
                  <c:v>374</c:v>
                </c:pt>
                <c:pt idx="36">
                  <c:v>360</c:v>
                </c:pt>
                <c:pt idx="37">
                  <c:v>367</c:v>
                </c:pt>
                <c:pt idx="38">
                  <c:v>370</c:v>
                </c:pt>
                <c:pt idx="39">
                  <c:v>367</c:v>
                </c:pt>
                <c:pt idx="40">
                  <c:v>373</c:v>
                </c:pt>
                <c:pt idx="41">
                  <c:v>372.6</c:v>
                </c:pt>
                <c:pt idx="42">
                  <c:v>372.6</c:v>
                </c:pt>
                <c:pt idx="43">
                  <c:v>375.8</c:v>
                </c:pt>
                <c:pt idx="44">
                  <c:v>371.8</c:v>
                </c:pt>
                <c:pt idx="45">
                  <c:v>380</c:v>
                </c:pt>
                <c:pt idx="46">
                  <c:v>385</c:v>
                </c:pt>
                <c:pt idx="47">
                  <c:v>375</c:v>
                </c:pt>
                <c:pt idx="48">
                  <c:v>383</c:v>
                </c:pt>
                <c:pt idx="49">
                  <c:v>389</c:v>
                </c:pt>
                <c:pt idx="50">
                  <c:v>387</c:v>
                </c:pt>
                <c:pt idx="51">
                  <c:v>388</c:v>
                </c:pt>
                <c:pt idx="52">
                  <c:v>393</c:v>
                </c:pt>
                <c:pt idx="53">
                  <c:v>398</c:v>
                </c:pt>
                <c:pt idx="54">
                  <c:v>399</c:v>
                </c:pt>
                <c:pt idx="55">
                  <c:v>399</c:v>
                </c:pt>
                <c:pt idx="56">
                  <c:v>394</c:v>
                </c:pt>
                <c:pt idx="57">
                  <c:v>397</c:v>
                </c:pt>
                <c:pt idx="58">
                  <c:v>399</c:v>
                </c:pt>
                <c:pt idx="59">
                  <c:v>395</c:v>
                </c:pt>
                <c:pt idx="60">
                  <c:v>391</c:v>
                </c:pt>
                <c:pt idx="61">
                  <c:v>382</c:v>
                </c:pt>
                <c:pt idx="62">
                  <c:v>380</c:v>
                </c:pt>
                <c:pt idx="63">
                  <c:v>380</c:v>
                </c:pt>
                <c:pt idx="64">
                  <c:v>381</c:v>
                </c:pt>
                <c:pt idx="65">
                  <c:v>372.2</c:v>
                </c:pt>
                <c:pt idx="66">
                  <c:v>373.2</c:v>
                </c:pt>
                <c:pt idx="67">
                  <c:v>374</c:v>
                </c:pt>
                <c:pt idx="68">
                  <c:v>377</c:v>
                </c:pt>
                <c:pt idx="69">
                  <c:v>385</c:v>
                </c:pt>
                <c:pt idx="70">
                  <c:v>383.4</c:v>
                </c:pt>
                <c:pt idx="71">
                  <c:v>383</c:v>
                </c:pt>
                <c:pt idx="72">
                  <c:v>380</c:v>
                </c:pt>
                <c:pt idx="73">
                  <c:v>377.4</c:v>
                </c:pt>
                <c:pt idx="74">
                  <c:v>376</c:v>
                </c:pt>
                <c:pt idx="75">
                  <c:v>368</c:v>
                </c:pt>
                <c:pt idx="76">
                  <c:v>362</c:v>
                </c:pt>
                <c:pt idx="77">
                  <c:v>357</c:v>
                </c:pt>
                <c:pt idx="78">
                  <c:v>363</c:v>
                </c:pt>
                <c:pt idx="79">
                  <c:v>368.8</c:v>
                </c:pt>
                <c:pt idx="80">
                  <c:v>365</c:v>
                </c:pt>
                <c:pt idx="81">
                  <c:v>372</c:v>
                </c:pt>
                <c:pt idx="82">
                  <c:v>367</c:v>
                </c:pt>
                <c:pt idx="83">
                  <c:v>360</c:v>
                </c:pt>
                <c:pt idx="84">
                  <c:v>355.6</c:v>
                </c:pt>
                <c:pt idx="85">
                  <c:v>361.8</c:v>
                </c:pt>
                <c:pt idx="86">
                  <c:v>362</c:v>
                </c:pt>
                <c:pt idx="87">
                  <c:v>369</c:v>
                </c:pt>
                <c:pt idx="88">
                  <c:v>364</c:v>
                </c:pt>
                <c:pt idx="89">
                  <c:v>368</c:v>
                </c:pt>
                <c:pt idx="90">
                  <c:v>369</c:v>
                </c:pt>
                <c:pt idx="91">
                  <c:v>365</c:v>
                </c:pt>
                <c:pt idx="92">
                  <c:v>369</c:v>
                </c:pt>
                <c:pt idx="93">
                  <c:v>373</c:v>
                </c:pt>
                <c:pt idx="94">
                  <c:v>369.4</c:v>
                </c:pt>
                <c:pt idx="95">
                  <c:v>372</c:v>
                </c:pt>
                <c:pt idx="96">
                  <c:v>390</c:v>
                </c:pt>
                <c:pt idx="97">
                  <c:v>379.8</c:v>
                </c:pt>
                <c:pt idx="98">
                  <c:v>373</c:v>
                </c:pt>
                <c:pt idx="99">
                  <c:v>373</c:v>
                </c:pt>
                <c:pt idx="100">
                  <c:v>367</c:v>
                </c:pt>
                <c:pt idx="101">
                  <c:v>365.2</c:v>
                </c:pt>
                <c:pt idx="102">
                  <c:v>365</c:v>
                </c:pt>
                <c:pt idx="103">
                  <c:v>362</c:v>
                </c:pt>
                <c:pt idx="104">
                  <c:v>362.8</c:v>
                </c:pt>
                <c:pt idx="105">
                  <c:v>365</c:v>
                </c:pt>
                <c:pt idx="106">
                  <c:v>364</c:v>
                </c:pt>
                <c:pt idx="107">
                  <c:v>355</c:v>
                </c:pt>
                <c:pt idx="108">
                  <c:v>355</c:v>
                </c:pt>
                <c:pt idx="109">
                  <c:v>353</c:v>
                </c:pt>
                <c:pt idx="110">
                  <c:v>356</c:v>
                </c:pt>
                <c:pt idx="111">
                  <c:v>358.8</c:v>
                </c:pt>
                <c:pt idx="112">
                  <c:v>364</c:v>
                </c:pt>
                <c:pt idx="113">
                  <c:v>360.2</c:v>
                </c:pt>
                <c:pt idx="114">
                  <c:v>361</c:v>
                </c:pt>
                <c:pt idx="115">
                  <c:v>357</c:v>
                </c:pt>
                <c:pt idx="116">
                  <c:v>366</c:v>
                </c:pt>
                <c:pt idx="117">
                  <c:v>358.4</c:v>
                </c:pt>
                <c:pt idx="118">
                  <c:v>350.2</c:v>
                </c:pt>
                <c:pt idx="119">
                  <c:v>359</c:v>
                </c:pt>
                <c:pt idx="120">
                  <c:v>354</c:v>
                </c:pt>
                <c:pt idx="121">
                  <c:v>358</c:v>
                </c:pt>
                <c:pt idx="122">
                  <c:v>352</c:v>
                </c:pt>
                <c:pt idx="123">
                  <c:v>358.6</c:v>
                </c:pt>
                <c:pt idx="124">
                  <c:v>354</c:v>
                </c:pt>
                <c:pt idx="125">
                  <c:v>345.8</c:v>
                </c:pt>
                <c:pt idx="126">
                  <c:v>360</c:v>
                </c:pt>
                <c:pt idx="127">
                  <c:v>350.2</c:v>
                </c:pt>
                <c:pt idx="128">
                  <c:v>350</c:v>
                </c:pt>
                <c:pt idx="129">
                  <c:v>350</c:v>
                </c:pt>
                <c:pt idx="130">
                  <c:v>350</c:v>
                </c:pt>
                <c:pt idx="131">
                  <c:v>351</c:v>
                </c:pt>
                <c:pt idx="132">
                  <c:v>355</c:v>
                </c:pt>
                <c:pt idx="133">
                  <c:v>368.4</c:v>
                </c:pt>
                <c:pt idx="134">
                  <c:v>367</c:v>
                </c:pt>
                <c:pt idx="135">
                  <c:v>369</c:v>
                </c:pt>
                <c:pt idx="136">
                  <c:v>365</c:v>
                </c:pt>
                <c:pt idx="137">
                  <c:v>365</c:v>
                </c:pt>
                <c:pt idx="138">
                  <c:v>374</c:v>
                </c:pt>
                <c:pt idx="139">
                  <c:v>374.8</c:v>
                </c:pt>
                <c:pt idx="140">
                  <c:v>374.8</c:v>
                </c:pt>
                <c:pt idx="141">
                  <c:v>372.8</c:v>
                </c:pt>
                <c:pt idx="142">
                  <c:v>374</c:v>
                </c:pt>
                <c:pt idx="143">
                  <c:v>372</c:v>
                </c:pt>
                <c:pt idx="144">
                  <c:v>372.8</c:v>
                </c:pt>
                <c:pt idx="145">
                  <c:v>372</c:v>
                </c:pt>
                <c:pt idx="146">
                  <c:v>372</c:v>
                </c:pt>
                <c:pt idx="147">
                  <c:v>373.2</c:v>
                </c:pt>
                <c:pt idx="148">
                  <c:v>377</c:v>
                </c:pt>
                <c:pt idx="149">
                  <c:v>377</c:v>
                </c:pt>
                <c:pt idx="150">
                  <c:v>374.8</c:v>
                </c:pt>
                <c:pt idx="151">
                  <c:v>374.8</c:v>
                </c:pt>
                <c:pt idx="152">
                  <c:v>369</c:v>
                </c:pt>
                <c:pt idx="153">
                  <c:v>371.6</c:v>
                </c:pt>
                <c:pt idx="154">
                  <c:v>366</c:v>
                </c:pt>
                <c:pt idx="155">
                  <c:v>369.2</c:v>
                </c:pt>
                <c:pt idx="156">
                  <c:v>352.2</c:v>
                </c:pt>
                <c:pt idx="157">
                  <c:v>367.2</c:v>
                </c:pt>
                <c:pt idx="158">
                  <c:v>362.6</c:v>
                </c:pt>
                <c:pt idx="159">
                  <c:v>357</c:v>
                </c:pt>
                <c:pt idx="160">
                  <c:v>358</c:v>
                </c:pt>
                <c:pt idx="161">
                  <c:v>359.2</c:v>
                </c:pt>
                <c:pt idx="162">
                  <c:v>363</c:v>
                </c:pt>
                <c:pt idx="163">
                  <c:v>360</c:v>
                </c:pt>
                <c:pt idx="164">
                  <c:v>365</c:v>
                </c:pt>
                <c:pt idx="165">
                  <c:v>376</c:v>
                </c:pt>
                <c:pt idx="166">
                  <c:v>376</c:v>
                </c:pt>
                <c:pt idx="167">
                  <c:v>375.6</c:v>
                </c:pt>
                <c:pt idx="168">
                  <c:v>371.2</c:v>
                </c:pt>
                <c:pt idx="169">
                  <c:v>372.2</c:v>
                </c:pt>
                <c:pt idx="170">
                  <c:v>358</c:v>
                </c:pt>
                <c:pt idx="171">
                  <c:v>360.4</c:v>
                </c:pt>
                <c:pt idx="172">
                  <c:v>363</c:v>
                </c:pt>
                <c:pt idx="173">
                  <c:v>365</c:v>
                </c:pt>
                <c:pt idx="174">
                  <c:v>374</c:v>
                </c:pt>
                <c:pt idx="175">
                  <c:v>366</c:v>
                </c:pt>
                <c:pt idx="176">
                  <c:v>369.8</c:v>
                </c:pt>
                <c:pt idx="177">
                  <c:v>373.2</c:v>
                </c:pt>
                <c:pt idx="178">
                  <c:v>377</c:v>
                </c:pt>
                <c:pt idx="179">
                  <c:v>376</c:v>
                </c:pt>
                <c:pt idx="180">
                  <c:v>374</c:v>
                </c:pt>
                <c:pt idx="181">
                  <c:v>380.4</c:v>
                </c:pt>
                <c:pt idx="182">
                  <c:v>380.6</c:v>
                </c:pt>
                <c:pt idx="183">
                  <c:v>377</c:v>
                </c:pt>
                <c:pt idx="184">
                  <c:v>385</c:v>
                </c:pt>
                <c:pt idx="185">
                  <c:v>385</c:v>
                </c:pt>
                <c:pt idx="186">
                  <c:v>376.4</c:v>
                </c:pt>
                <c:pt idx="187">
                  <c:v>375</c:v>
                </c:pt>
                <c:pt idx="188">
                  <c:v>374</c:v>
                </c:pt>
                <c:pt idx="189">
                  <c:v>382</c:v>
                </c:pt>
                <c:pt idx="190">
                  <c:v>389</c:v>
                </c:pt>
                <c:pt idx="191">
                  <c:v>374.6</c:v>
                </c:pt>
                <c:pt idx="192">
                  <c:v>381</c:v>
                </c:pt>
                <c:pt idx="193" formatCode="General">
                  <c:v>#N/A</c:v>
                </c:pt>
                <c:pt idx="194">
                  <c:v>384</c:v>
                </c:pt>
                <c:pt idx="195">
                  <c:v>388</c:v>
                </c:pt>
                <c:pt idx="196">
                  <c:v>385</c:v>
                </c:pt>
                <c:pt idx="197">
                  <c:v>390</c:v>
                </c:pt>
                <c:pt idx="198">
                  <c:v>390</c:v>
                </c:pt>
                <c:pt idx="199">
                  <c:v>390</c:v>
                </c:pt>
                <c:pt idx="200">
                  <c:v>390</c:v>
                </c:pt>
                <c:pt idx="201">
                  <c:v>379.8</c:v>
                </c:pt>
                <c:pt idx="202">
                  <c:v>380</c:v>
                </c:pt>
                <c:pt idx="203">
                  <c:v>394.8</c:v>
                </c:pt>
                <c:pt idx="204">
                  <c:v>394.8</c:v>
                </c:pt>
                <c:pt idx="205">
                  <c:v>391.6</c:v>
                </c:pt>
                <c:pt idx="206">
                  <c:v>390</c:v>
                </c:pt>
                <c:pt idx="207">
                  <c:v>399.6</c:v>
                </c:pt>
                <c:pt idx="208">
                  <c:v>400</c:v>
                </c:pt>
                <c:pt idx="209">
                  <c:v>400.4</c:v>
                </c:pt>
                <c:pt idx="210">
                  <c:v>425</c:v>
                </c:pt>
                <c:pt idx="211">
                  <c:v>421.6</c:v>
                </c:pt>
                <c:pt idx="212">
                  <c:v>415</c:v>
                </c:pt>
                <c:pt idx="213">
                  <c:v>416</c:v>
                </c:pt>
                <c:pt idx="214">
                  <c:v>418</c:v>
                </c:pt>
                <c:pt idx="215">
                  <c:v>416</c:v>
                </c:pt>
                <c:pt idx="216">
                  <c:v>411</c:v>
                </c:pt>
                <c:pt idx="217">
                  <c:v>414.4</c:v>
                </c:pt>
                <c:pt idx="218">
                  <c:v>425.2</c:v>
                </c:pt>
                <c:pt idx="219">
                  <c:v>415</c:v>
                </c:pt>
                <c:pt idx="220">
                  <c:v>408.2</c:v>
                </c:pt>
                <c:pt idx="221">
                  <c:v>402.8</c:v>
                </c:pt>
                <c:pt idx="222">
                  <c:v>406</c:v>
                </c:pt>
                <c:pt idx="223">
                  <c:v>405</c:v>
                </c:pt>
                <c:pt idx="224">
                  <c:v>404.4</c:v>
                </c:pt>
                <c:pt idx="225">
                  <c:v>408</c:v>
                </c:pt>
                <c:pt idx="226">
                  <c:v>405</c:v>
                </c:pt>
                <c:pt idx="227">
                  <c:v>409</c:v>
                </c:pt>
                <c:pt idx="228">
                  <c:v>410</c:v>
                </c:pt>
                <c:pt idx="229">
                  <c:v>420</c:v>
                </c:pt>
                <c:pt idx="230">
                  <c:v>435</c:v>
                </c:pt>
                <c:pt idx="231">
                  <c:v>425.6</c:v>
                </c:pt>
                <c:pt idx="232">
                  <c:v>429.8</c:v>
                </c:pt>
                <c:pt idx="233">
                  <c:v>417</c:v>
                </c:pt>
                <c:pt idx="234">
                  <c:v>435</c:v>
                </c:pt>
                <c:pt idx="235">
                  <c:v>450</c:v>
                </c:pt>
                <c:pt idx="236">
                  <c:v>449</c:v>
                </c:pt>
                <c:pt idx="237">
                  <c:v>455</c:v>
                </c:pt>
                <c:pt idx="238">
                  <c:v>454.8</c:v>
                </c:pt>
                <c:pt idx="239">
                  <c:v>438.2</c:v>
                </c:pt>
                <c:pt idx="240">
                  <c:v>443</c:v>
                </c:pt>
                <c:pt idx="241">
                  <c:v>440</c:v>
                </c:pt>
                <c:pt idx="242">
                  <c:v>444.4</c:v>
                </c:pt>
                <c:pt idx="243">
                  <c:v>464</c:v>
                </c:pt>
              </c:numCache>
            </c:numRef>
          </c:val>
          <c:smooth val="0"/>
          <c:extLst>
            <c:ext xmlns:c16="http://schemas.microsoft.com/office/drawing/2014/chart" uri="{C3380CC4-5D6E-409C-BE32-E72D297353CC}">
              <c16:uniqueId val="{00000005-6438-4475-9064-BC4B62FCB68C}"/>
            </c:ext>
          </c:extLst>
        </c:ser>
        <c:dLbls>
          <c:showLegendKey val="0"/>
          <c:showVal val="0"/>
          <c:showCatName val="0"/>
          <c:showSerName val="0"/>
          <c:showPercent val="0"/>
          <c:showBubbleSize val="0"/>
        </c:dLbls>
        <c:marker val="1"/>
        <c:smooth val="0"/>
        <c:axId val="1236659615"/>
        <c:axId val="1360683216"/>
      </c:lineChart>
      <c:dateAx>
        <c:axId val="1415306080"/>
        <c:scaling>
          <c:orientation val="minMax"/>
        </c:scaling>
        <c:delete val="0"/>
        <c:axPos val="b"/>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5299840"/>
        <c:crosses val="autoZero"/>
        <c:auto val="1"/>
        <c:lblOffset val="100"/>
        <c:baseTimeUnit val="days"/>
      </c:dateAx>
      <c:valAx>
        <c:axId val="1415299840"/>
        <c:scaling>
          <c:orientation val="minMax"/>
        </c:scaling>
        <c:delete val="0"/>
        <c:axPos val="l"/>
        <c:majorGridlines>
          <c:spPr>
            <a:ln w="9525" cap="flat" cmpd="sng" algn="ctr">
              <a:solidFill>
                <a:schemeClr val="tx1">
                  <a:alpha val="10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5306080"/>
        <c:crosses val="autoZero"/>
        <c:crossBetween val="between"/>
      </c:valAx>
      <c:valAx>
        <c:axId val="1360683216"/>
        <c:scaling>
          <c:orientation val="minMax"/>
        </c:scaling>
        <c:delete val="0"/>
        <c:axPos val="r"/>
        <c:numFmt formatCode="_-[$₱-3409]* #,##0.00_-;\-[$₱-3409]* #,##0.00_-;_-[$₱-3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36659615"/>
        <c:crosses val="max"/>
        <c:crossBetween val="between"/>
      </c:valAx>
      <c:dateAx>
        <c:axId val="1236659615"/>
        <c:scaling>
          <c:orientation val="minMax"/>
        </c:scaling>
        <c:delete val="1"/>
        <c:axPos val="b"/>
        <c:numFmt formatCode="m/d/yyyy" sourceLinked="1"/>
        <c:majorTickMark val="out"/>
        <c:minorTickMark val="none"/>
        <c:tickLblPos val="nextTo"/>
        <c:crossAx val="136068321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61912</xdr:rowOff>
    </xdr:from>
    <xdr:to>
      <xdr:col>2</xdr:col>
      <xdr:colOff>28575</xdr:colOff>
      <xdr:row>34</xdr:row>
      <xdr:rowOff>38100</xdr:rowOff>
    </xdr:to>
    <xdr:graphicFrame macro="">
      <xdr:nvGraphicFramePr>
        <xdr:cNvPr id="4" name="Chart 3">
          <a:extLst>
            <a:ext uri="{FF2B5EF4-FFF2-40B4-BE49-F238E27FC236}">
              <a16:creationId xmlns:a16="http://schemas.microsoft.com/office/drawing/2014/main" id="{56CC1550-4E15-5310-6398-2C8F64D50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571500</xdr:colOff>
      <xdr:row>18</xdr:row>
      <xdr:rowOff>14287</xdr:rowOff>
    </xdr:from>
    <xdr:to>
      <xdr:col>6</xdr:col>
      <xdr:colOff>390525</xdr:colOff>
      <xdr:row>33</xdr:row>
      <xdr:rowOff>142875</xdr:rowOff>
    </xdr:to>
    <xdr:graphicFrame macro="">
      <xdr:nvGraphicFramePr>
        <xdr:cNvPr id="8" name="Chart 7">
          <a:extLst>
            <a:ext uri="{FF2B5EF4-FFF2-40B4-BE49-F238E27FC236}">
              <a16:creationId xmlns:a16="http://schemas.microsoft.com/office/drawing/2014/main" id="{30E94CA5-14A9-012B-8415-94A4024450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676275</xdr:colOff>
      <xdr:row>20</xdr:row>
      <xdr:rowOff>190499</xdr:rowOff>
    </xdr:from>
    <xdr:to>
      <xdr:col>11</xdr:col>
      <xdr:colOff>638175</xdr:colOff>
      <xdr:row>35</xdr:row>
      <xdr:rowOff>161925</xdr:rowOff>
    </xdr:to>
    <xdr:graphicFrame macro="">
      <xdr:nvGraphicFramePr>
        <xdr:cNvPr id="9" name="Chart 8">
          <a:extLst>
            <a:ext uri="{FF2B5EF4-FFF2-40B4-BE49-F238E27FC236}">
              <a16:creationId xmlns:a16="http://schemas.microsoft.com/office/drawing/2014/main" id="{85222455-8D31-406E-821D-D9AD7A826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676274</xdr:colOff>
      <xdr:row>38</xdr:row>
      <xdr:rowOff>38100</xdr:rowOff>
    </xdr:from>
    <xdr:to>
      <xdr:col>11</xdr:col>
      <xdr:colOff>666749</xdr:colOff>
      <xdr:row>54</xdr:row>
      <xdr:rowOff>76200</xdr:rowOff>
    </xdr:to>
    <xdr:graphicFrame macro="">
      <xdr:nvGraphicFramePr>
        <xdr:cNvPr id="10" name="Chart 9">
          <a:extLst>
            <a:ext uri="{FF2B5EF4-FFF2-40B4-BE49-F238E27FC236}">
              <a16:creationId xmlns:a16="http://schemas.microsoft.com/office/drawing/2014/main" id="{71D5FE14-7D7B-4693-A6F4-6510C700F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44">
    <v t="i">0</v>
    <v t="i">1</v>
    <v t="i">4</v>
    <v t="i">5</v>
    <v t="i">6</v>
    <v t="i">7</v>
    <v t="i">8</v>
    <v t="i">11</v>
    <v t="i">12</v>
    <v t="i">13</v>
    <v t="i">14</v>
    <v t="i">15</v>
    <v t="i">18</v>
    <v t="i">19</v>
    <v t="i">20</v>
    <v t="i">21</v>
    <v t="i">22</v>
    <v t="i">26</v>
    <v t="i">29</v>
    <v t="i">32</v>
    <v t="i">33</v>
    <v t="i">34</v>
    <v t="i">35</v>
    <v t="i">36</v>
    <v t="i">39</v>
    <v t="i">40</v>
    <v t="i">41</v>
    <v t="i">42</v>
    <v t="i">43</v>
    <v t="i">46</v>
    <v t="i">47</v>
    <v t="i">48</v>
    <v t="i">49</v>
    <v t="i">50</v>
    <v t="i">54</v>
    <v t="i">55</v>
    <v t="i">56</v>
    <v t="i">57</v>
    <v t="i">60</v>
    <v t="i">61</v>
    <v t="i">62</v>
    <v t="i">63</v>
    <v t="i">67</v>
    <v t="i">68</v>
    <v t="i">69</v>
    <v t="i">70</v>
    <v t="i">71</v>
    <v t="i">74</v>
    <v t="i">75</v>
    <v t="i">76</v>
    <v t="i">77</v>
    <v t="i">78</v>
    <v t="i">83</v>
    <v t="i">84</v>
    <v t="i">85</v>
    <v t="i">89</v>
    <v t="i">90</v>
    <v t="i">91</v>
    <v t="i">92</v>
    <v t="i">95</v>
    <v t="i">96</v>
    <v t="i">97</v>
    <v t="i">98</v>
    <v t="i">99</v>
    <v t="i">102</v>
    <v t="i">103</v>
    <v t="i">104</v>
    <v t="i">105</v>
    <v t="i">106</v>
    <v t="i">109</v>
    <v t="i">110</v>
    <v t="i">111</v>
    <v t="i">112</v>
    <v t="i">113</v>
    <v t="i">116</v>
    <v t="i">117</v>
    <v t="i">118</v>
    <v t="i">119</v>
    <v t="i">120</v>
    <v t="i">123</v>
    <v t="i">124</v>
    <v t="i">125</v>
    <v t="i">126</v>
    <v t="i">130</v>
    <v t="i">131</v>
    <v t="i">132</v>
    <v t="i">133</v>
    <v t="i">134</v>
    <v t="i">137</v>
    <v t="i">138</v>
    <v t="i">139</v>
    <v t="i">140</v>
    <v t="i">141</v>
    <v t="i">144</v>
    <v t="i">145</v>
    <v t="i">146</v>
    <v t="i">147</v>
    <v t="i">148</v>
    <v t="i">151</v>
    <v t="i">152</v>
    <v t="i">153</v>
    <v t="i">154</v>
    <v t="i">155</v>
    <v t="i">158</v>
    <v t="i">159</v>
    <v t="i">160</v>
    <v t="i">161</v>
    <v t="i">162</v>
    <v t="i">165</v>
    <v t="i">166</v>
    <v t="i">167</v>
    <v t="i">168</v>
    <v t="i">169</v>
    <v t="i">172</v>
    <v t="i">173</v>
    <v t="i">174</v>
    <v t="i">179</v>
    <v t="i">180</v>
    <v t="i">181</v>
    <v t="i">182</v>
    <v t="i">183</v>
    <v t="i">186</v>
    <v t="i">189</v>
    <v t="i">190</v>
    <v t="i">193</v>
    <v t="i">194</v>
    <v t="i">195</v>
    <v t="i">196</v>
    <v t="i">197</v>
    <v t="i">200</v>
    <v t="i">201</v>
    <v t="i">202</v>
    <v t="i">203</v>
    <v t="i">204</v>
    <v t="i">207</v>
    <v t="i">208</v>
    <v t="i">210</v>
    <v t="i">211</v>
    <v t="i">214</v>
    <v t="i">215</v>
    <v t="i">216</v>
    <v t="i">217</v>
    <v t="i">218</v>
    <v t="i">221</v>
    <v t="i">222</v>
    <v t="i">223</v>
    <v t="i">224</v>
    <v t="i">225</v>
    <v t="i">228</v>
    <v t="i">229</v>
    <v t="i">230</v>
    <v t="i">231</v>
    <v t="i">232</v>
    <v t="i">235</v>
    <v t="i">236</v>
    <v t="i">237</v>
    <v t="i">238</v>
    <v t="i">239</v>
    <v t="i">242</v>
    <v t="i">243</v>
    <v t="i">244</v>
    <v t="i">245</v>
    <v t="i">246</v>
    <v t="i">249</v>
    <v t="i">250</v>
    <v t="i">252</v>
    <v t="i">253</v>
    <v t="i">257</v>
    <v t="i">258</v>
    <v t="i">259</v>
    <v t="i">260</v>
    <v t="i">263</v>
    <v t="i">264</v>
    <v t="i">265</v>
    <v t="i">266</v>
    <v t="i">267</v>
    <v t="i">270</v>
    <v t="i">271</v>
    <v t="i">272</v>
    <v t="i">273</v>
    <v t="i">274</v>
    <v t="i">277</v>
    <v t="i">278</v>
    <v t="i">279</v>
    <v t="i">280</v>
    <v t="i">281</v>
    <v t="i">284</v>
    <v t="i">285</v>
    <v t="i">286</v>
    <v t="i">287</v>
    <v t="i">288</v>
    <v t="i">291</v>
    <v t="i">292</v>
    <v t="i">293</v>
    <v t="i">294</v>
    <v t="i">295</v>
    <v t="i">298</v>
    <v t="i">299</v>
    <v t="i">300</v>
    <v t="i">301</v>
    <v t="i">302</v>
    <v t="i">305</v>
    <v t="i">306</v>
    <v t="i">307</v>
    <v t="i">308</v>
    <v t="i">309</v>
    <v t="i">312</v>
    <v t="i">313</v>
    <v t="i">314</v>
    <v t="i">315</v>
    <v t="i">316</v>
    <v t="i">319</v>
    <v t="i">320</v>
    <v t="i">321</v>
    <v t="i">322</v>
    <v t="i">327</v>
    <v t="i">328</v>
    <v t="i">329</v>
    <v t="i">330</v>
    <v t="i">333</v>
    <v t="i">334</v>
    <v t="i">335</v>
    <v t="i">336</v>
    <v t="i">337</v>
    <v t="i">340</v>
    <v t="i">341</v>
    <v t="i">342</v>
    <v t="i">343</v>
    <v t="i">344</v>
    <v t="i">347</v>
    <v t="i">348</v>
    <v t="i">349</v>
    <v t="i">350</v>
    <v t="i">351</v>
    <v t="i">354</v>
    <v t="i">355</v>
    <v t="i">356</v>
    <v t="i">357</v>
    <v t="i">358</v>
    <v t="i">361</v>
    <v t="i">362</v>
    <v t="i">363</v>
    <v t="i">364</v>
    <v t="i">365</v>
  </a>
  <a r="1" c="244">
    <v>366</v>
    <v>370</v>
    <v>365</v>
    <v>365</v>
    <v>375</v>
    <v>374</v>
    <v>376.2</v>
    <v>376.4</v>
    <v>380</v>
    <v>388.6</v>
    <v>375.6</v>
    <v>379</v>
    <v>374</v>
    <v>370</v>
    <v>370</v>
    <v>360</v>
    <v>352.2</v>
    <v>355</v>
    <v>355</v>
    <v>352</v>
    <v>364.4</v>
    <v>372</v>
    <v>369</v>
    <v>365</v>
    <v>362.8</v>
    <v>363</v>
    <v>360</v>
    <v>371</v>
    <v>378</v>
    <v>377.2</v>
    <v>373</v>
    <v>373</v>
    <v>372</v>
    <v>370.6</v>
    <v>368</v>
    <v>374</v>
    <v>360</v>
    <v>367</v>
    <v>370</v>
    <v>367</v>
    <v>373</v>
    <v>372.6</v>
    <v>372.6</v>
    <v>375.8</v>
    <v>371.8</v>
    <v>380</v>
    <v>385</v>
    <v>375</v>
    <v>383</v>
    <v>389</v>
    <v>387</v>
    <v>388</v>
    <v>393</v>
    <v>398</v>
    <v>399</v>
    <v>399</v>
    <v>394</v>
    <v>397</v>
    <v>399</v>
    <v>395</v>
    <v>391</v>
    <v>382</v>
    <v>380</v>
    <v>380</v>
    <v>381</v>
    <v>372.2</v>
    <v>373.2</v>
    <v>374</v>
    <v>377</v>
    <v>385</v>
    <v>383.4</v>
    <v>383</v>
    <v>380</v>
    <v>377.4</v>
    <v>376</v>
    <v>368</v>
    <v>362</v>
    <v>357</v>
    <v>363</v>
    <v>368.8</v>
    <v>365</v>
    <v>372</v>
    <v>367</v>
    <v>360</v>
    <v>355.6</v>
    <v>361.8</v>
    <v>362</v>
    <v>369</v>
    <v>364</v>
    <v>368</v>
    <v>369</v>
    <v>365</v>
    <v>369</v>
    <v>373</v>
    <v>369.4</v>
    <v>372</v>
    <v>390</v>
    <v>379.8</v>
    <v>373</v>
    <v>373</v>
    <v>367</v>
    <v>365.2</v>
    <v>365</v>
    <v>362</v>
    <v>362.8</v>
    <v>365</v>
    <v>364</v>
    <v>355</v>
    <v>355</v>
    <v>353</v>
    <v>356</v>
    <v>358.8</v>
    <v>364</v>
    <v>360.2</v>
    <v>361</v>
    <v>357</v>
    <v>366</v>
    <v>358.4</v>
    <v>350.2</v>
    <v>359</v>
    <v>354</v>
    <v>358</v>
    <v>352</v>
    <v>358.6</v>
    <v>354</v>
    <v>345.8</v>
    <v>360</v>
    <v>350.2</v>
    <v>350</v>
    <v>350</v>
    <v>350</v>
    <v>351</v>
    <v>355</v>
    <v>368.4</v>
    <v>367</v>
    <v>369</v>
    <v>365</v>
    <v>365</v>
    <v>374</v>
    <v>374.8</v>
    <v>374.8</v>
    <v>372.8</v>
    <v>374</v>
    <v>372</v>
    <v>372.8</v>
    <v>372</v>
    <v>372</v>
    <v>373.2</v>
    <v>377</v>
    <v>377</v>
    <v>374.8</v>
    <v>374.8</v>
    <v>369</v>
    <v>371.6</v>
    <v>366</v>
    <v>369.2</v>
    <v>352.2</v>
    <v>367.2</v>
    <v>362.6</v>
    <v>357</v>
    <v>358</v>
    <v>359.2</v>
    <v>363</v>
    <v>360</v>
    <v>365</v>
    <v>376</v>
    <v>376</v>
    <v>375.6</v>
    <v>371.2</v>
    <v>372.2</v>
    <v>358</v>
    <v>360.4</v>
    <v>363</v>
    <v>365</v>
    <v>374</v>
    <v>366</v>
    <v>369.8</v>
    <v>373.2</v>
    <v>377</v>
    <v>376</v>
    <v>374</v>
    <v>380.4</v>
    <v>380.6</v>
    <v>377</v>
    <v>385</v>
    <v>385</v>
    <v>376.4</v>
    <v>375</v>
    <v>374</v>
    <v>382</v>
    <v>389</v>
    <v>374.6</v>
    <v>381</v>
    <v>-99999901</v>
    <v>384</v>
    <v>388</v>
    <v>385</v>
    <v>390</v>
    <v>390</v>
    <v>390</v>
    <v>390</v>
    <v>379.8</v>
    <v>380</v>
    <v>394.8</v>
    <v>394.8</v>
    <v>391.6</v>
    <v>390</v>
    <v>399.6</v>
    <v>400</v>
    <v>400.4</v>
    <v>425</v>
    <v>421.6</v>
    <v>415</v>
    <v>416</v>
    <v>418</v>
    <v>416</v>
    <v>411</v>
    <v>414.4</v>
    <v>425.2</v>
    <v>415</v>
    <v>408.2</v>
    <v>402.8</v>
    <v>406</v>
    <v>405</v>
    <v>404.4</v>
    <v>408</v>
    <v>405</v>
    <v>409</v>
    <v>410</v>
    <v>420</v>
    <v>435</v>
    <v>425.6</v>
    <v>429.8</v>
    <v>417</v>
    <v>435</v>
    <v>450</v>
    <v>449</v>
    <v>455</v>
    <v>454.8</v>
    <v>438.2</v>
    <v>443</v>
    <v>440</v>
    <v>444.4</v>
    <v>464</v>
  </a>
  <a r="1" c="244">
    <v>0.61</v>
    <v>0.61</v>
    <v>0.61</v>
    <v>0.61</v>
    <v>0.61</v>
    <v>0.62</v>
    <v>0.61</v>
    <v>0.62</v>
    <v>0.63</v>
    <v>0.63</v>
    <v>0.61</v>
    <v>0.61</v>
    <v>0.61</v>
    <v>0.61</v>
    <v>0.6</v>
    <v>0.61</v>
    <v>0.6</v>
    <v>0.61</v>
    <v>0.6</v>
    <v>0.61</v>
    <v>0.6</v>
    <v>0.61</v>
    <v>0.59</v>
    <v>0.57999999999999996</v>
    <v>0.56000000000000005</v>
    <v>0.56999999999999995</v>
    <v>0.56000000000000005</v>
    <v>0.55000000000000004</v>
    <v>0.57999999999999996</v>
    <v>0.56000000000000005</v>
    <v>0.55000000000000004</v>
    <v>0.55000000000000004</v>
    <v>0.55000000000000004</v>
    <v>0.56000000000000005</v>
    <v>0.54</v>
    <v>0.55000000000000004</v>
    <v>0.56000000000000005</v>
    <v>0.56000000000000005</v>
    <v>0.56999999999999995</v>
    <v>0.56000000000000005</v>
    <v>0.54</v>
    <v>0.56000000000000005</v>
    <v>0.55000000000000004</v>
    <v>0.56999999999999995</v>
    <v>0.55000000000000004</v>
    <v>0.56000000000000005</v>
    <v>0.54</v>
    <v>0.55000000000000004</v>
    <v>0.56000000000000005</v>
    <v>0.56000000000000005</v>
    <v>0.56000000000000005</v>
    <v>0.56999999999999995</v>
    <v>0.56999999999999995</v>
    <v>0.56999999999999995</v>
    <v>0.59</v>
    <v>0.6</v>
    <v>0.61</v>
    <v>0.62</v>
    <v>0.65</v>
    <v>0.65</v>
    <v>0.67</v>
    <v>0.68</v>
    <v>0.67</v>
    <v>0.68</v>
    <v>0.67</v>
    <v>0.67</v>
    <v>0.68</v>
    <v>0.68</v>
    <v>0.67</v>
    <v>0.67</v>
    <v>0.68</v>
    <v>0.68</v>
    <v>0.68</v>
    <v>0.68</v>
    <v>0.67</v>
    <v>0.69</v>
    <v>0.69</v>
    <v>0.68</v>
    <v>0.69</v>
    <v>0.68</v>
    <v>0.68</v>
    <v>0.67</v>
    <v>0.68</v>
    <v>0.68</v>
    <v>0.69</v>
    <v>0.68</v>
    <v>0.7</v>
    <v>0.71</v>
    <v>0.7</v>
    <v>0.69</v>
    <v>0.71</v>
    <v>0.72</v>
    <v>0.71</v>
    <v>0.7</v>
    <v>0.71</v>
    <v>0.71</v>
    <v>0.72</v>
    <v>0.7</v>
    <v>0.7</v>
    <v>0.7</v>
    <v>0.69</v>
    <v>0.69</v>
    <v>0.7</v>
    <v>0.7</v>
    <v>0.7</v>
    <v>0.69</v>
    <v>0.69</v>
    <v>0.68</v>
    <v>0.69</v>
    <v>0.69</v>
    <v>0.69</v>
    <v>0.69</v>
    <v>0.68</v>
    <v>0.68</v>
    <v>0.68</v>
    <v>0.68</v>
    <v>0.68</v>
    <v>0.68</v>
    <v>0.68</v>
    <v>0.68</v>
    <v>0.68</v>
    <v>0.68</v>
    <v>0.66</v>
    <v>0.66</v>
    <v>0.67</v>
    <v>0.67</v>
    <v>0.67</v>
    <v>0.67</v>
    <v>0.66</v>
    <v>0.69</v>
    <v>0.69</v>
    <v>0.7</v>
    <v>0.71</v>
    <v>0.72</v>
    <v>0.73</v>
    <v>0.73</v>
    <v>0.73</v>
    <v>0.74</v>
    <v>0.74</v>
    <v>0.73</v>
    <v>0.74</v>
    <v>0.74</v>
    <v>0.69</v>
    <v>0.7</v>
    <v>0.7</v>
    <v>0.68</v>
    <v>0.7</v>
    <v>0.7</v>
    <v>0.7</v>
    <v>0.68</v>
    <v>0.67</v>
    <v>0.68</v>
    <v>0.68</v>
    <v>0.68</v>
    <v>0.68</v>
    <v>0.67</v>
    <v>0.67</v>
    <v>0.65</v>
    <v>0.67</v>
    <v>0.67</v>
    <v>0.67</v>
    <v>0.68</v>
    <v>0.68</v>
    <v>0.68</v>
    <v>0.69</v>
    <v>0.69</v>
    <v>0.69</v>
    <v>0.68</v>
    <v>0.69</v>
    <v>0.68</v>
    <v>0.68</v>
    <v>0.67</v>
    <v>0.68</v>
    <v>0.68</v>
    <v>0.68</v>
    <v>0.68</v>
    <v>0.68</v>
    <v>0.67</v>
    <v>0.68</v>
    <v>0.67</v>
    <v>0.68</v>
    <v>0.66</v>
    <v>0.68</v>
    <v>0.67</v>
    <v>0.67</v>
    <v>0.66</v>
    <v>0.67</v>
    <v>0.67</v>
    <v>0.68</v>
    <v>0.68</v>
    <v>0.68</v>
    <v>0.69</v>
    <v>0.69</v>
    <v>-99999901</v>
    <v>0.68</v>
    <v>0.68</v>
    <v>0.68</v>
    <v>0.68</v>
    <v>0.67</v>
    <v>0.67</v>
    <v>0.67</v>
    <v>0.67</v>
    <v>0.67</v>
    <v>0.64</v>
    <v>0.65</v>
    <v>0.66</v>
    <v>0.66</v>
    <v>0.66</v>
    <v>0.64</v>
    <v>0.64</v>
    <v>0.66</v>
    <v>0.65</v>
    <v>0.64</v>
    <v>0.64</v>
    <v>0.64</v>
    <v>0.64</v>
    <v>0.65</v>
    <v>0.65</v>
    <v>0.63</v>
    <v>0.63</v>
    <v>0.63</v>
    <v>0.63</v>
    <v>0.63</v>
    <v>0.62</v>
    <v>0.63</v>
    <v>0.63</v>
    <v>0.63</v>
    <v>0.63</v>
    <v>0.63</v>
    <v>0.63</v>
    <v>0.63</v>
    <v>0.63</v>
    <v>0.63</v>
    <v>0.64</v>
    <v>0.67</v>
    <v>0.68</v>
    <v>0.83</v>
    <v>0.8</v>
    <v>0.8</v>
    <v>0.81</v>
    <v>0.82</v>
    <v>0.82</v>
    <v>0.81</v>
    <v>0.82</v>
  </a>
</arrayData>
</file>

<file path=xl/richData/rdrichvalue.xml><?xml version="1.0" encoding="utf-8"?>
<rvData xmlns="http://schemas.microsoft.com/office/spreadsheetml/2017/richdata" count="429">
  <rv s="0">
    <v>https://www.bing.com/financeapi/forcetrigger?t=alw6r7&amp;q=XPHS%3aTEL&amp;form=skydnc</v>
    <v>Learn more on Bing</v>
  </rv>
  <rv s="1">
    <v>en-US</v>
    <v>alw6r7</v>
    <v>268435456</v>
    <v>1</v>
    <v>Powered by Refinitiv</v>
    <v>0</v>
    <v>PLDT Inc. (XPHS:TEL)</v>
    <v>2</v>
    <v>3</v>
    <v>Finance</v>
    <v>4</v>
    <v>1624</v>
    <v>1159</v>
    <v>0.28689999999999999</v>
    <v>20</v>
    <v>1.2987E-2</v>
    <v>PHP</v>
    <v>PLDT Inc. is a Philippines-based diversified telecommunication company. The Company operates through three business segments: Wireless, Fixed Line, and Others. The Company, through its business segments, offers a range of telecommunications services across the Philippines' fiber optic backbone and wireless and fixed line networks. Its Wireless segment provides mobile telecommunications services provided by Smart and DMPI; SBI and PDSI are its wireless broadband service provider; and mobile virtual network operations. Its fixed line segment provides telecommunications services. It also provides fixed line services through its subsidiaries, namely, ClarkTel, BCC and PLDT Global and certain subsidiaries, data center, cloud, cyber security services, managed information technology services and reseller ship, and distribution of Filipino channels. Its others segment includes PCEV, PGIH, PLDT Digital and its subsidiaries, and PGIC, an investment company.</v>
    <v>15115</v>
    <v>Philippine Stock Exchange</v>
    <v>XPHS</v>
    <v>XPHS</v>
    <v>Ramon Conjuangco Bldg, Makati Ave, MAKATI, PHILIPPINES-NA, 0721 PH</v>
    <v>1560</v>
    <v>Telecommunications Services</v>
    <v>Stock</v>
    <v>45569.291666666664</v>
    <v>0</v>
    <v>1520</v>
    <v>328836900000</v>
    <v>PLDT Inc.</v>
    <v>PLDT Inc.</v>
    <v>1540</v>
    <v>12.55</v>
    <v>1540</v>
    <v>1560</v>
    <v>216055800</v>
    <v>TEL</v>
    <v>PLDT Inc. (XPHS:TEL)</v>
    <v>118890</v>
    <v>146540</v>
    <v>1928</v>
  </rv>
  <rv s="2">
    <v>1</v>
  </rv>
  <rv s="0">
    <v>https://www.bing.com/financeapi/forcetrigger?t=alvrh7&amp;q=XPHS%3aFEU&amp;form=skydnc</v>
    <v>Learn more on Bing</v>
  </rv>
  <rv s="1">
    <v>en-US</v>
    <v>alvrh7</v>
    <v>268435456</v>
    <v>1</v>
    <v>Powered by Refinitiv</v>
    <v>0</v>
    <v>Far Eastern University, Inc. (XPHS:FEU)</v>
    <v>2</v>
    <v>3</v>
    <v>Finance</v>
    <v>4</v>
    <v>800</v>
    <v>540</v>
    <v>0.32440000000000002</v>
    <v>45</v>
    <v>0.06</v>
    <v>PHP</v>
    <v>Far Eastern University, Incorporated is a Philippines-based educational institution. It operates through three segments: FEU Main, Trimestral Schools, and Other Schools. It is comprised of seven institutes, which includes the Institute of Accounts, Business and Finance, Institute of Architecture and Fine Arts, Institute of Arts and Sciences, Institute of Education, Institute of Heath Sciences and Nursing, Institute of Law, and Institute of Tourism and Hotel Management. The Company’s flagship programs include teacher education and business administration. It also offers senior high school programs in FEU High School, FEU Alabang, FEU Cavite, and FEU Diliman. It has also partnered with the Jerudong Park Medical Centre (JPMC) to establish the first private health science college in Brunei Darussalam, the JPMC College of Health Sciences. Its subsidiaries include East Asia Computer Center, Inc., Far Eastern College Silang, Inc., FEU Alabang, Inc., and FEU High School, Inc.</v>
    <v>2791</v>
    <v>Philippine Stock Exchange</v>
    <v>XPHS</v>
    <v>XPHS</v>
    <v>Nicanor Reyes Sr. St., Sampaloc, MANILA, PHILIPPINES-NA PH</v>
    <v>796</v>
    <v>School, College &amp; University</v>
    <v>Stock</v>
    <v>45569.291666666664</v>
    <v>3</v>
    <v>795</v>
    <v>19244610000</v>
    <v>Far Eastern University, Inc.</v>
    <v>Far Eastern University, Inc.</v>
    <v>796</v>
    <v>9.8117000000000001</v>
    <v>750</v>
    <v>795</v>
    <v>24055760</v>
    <v>FEU</v>
    <v>Far Eastern University, Inc. (XPHS:FEU)</v>
    <v>30</v>
    <v>1900</v>
    <v>1933</v>
  </rv>
  <rv s="2">
    <v>4</v>
  </rv>
  <rv s="0">
    <v>https://www.bing.com/financeapi/forcetrigger?t=alvs27&amp;q=XPHS%3aFLI&amp;form=skydnc</v>
    <v>Learn more on Bing</v>
  </rv>
  <rv s="1">
    <v>en-US</v>
    <v>alvs27</v>
    <v>268435456</v>
    <v>1</v>
    <v>Powered by Refinitiv</v>
    <v>0</v>
    <v>FILINVEST LAND, INC. (XPHS:FLI)</v>
    <v>2</v>
    <v>3</v>
    <v>Finance</v>
    <v>4</v>
    <v>0.88</v>
    <v>0.54</v>
    <v>0.9395</v>
    <v>0.01</v>
    <v>1.2345999999999999E-2</v>
    <v>PHP</v>
    <v>Filinvest Land, Inc. is a Philippines-based property developer. The Company is engaged in the development of residential subdivisions, construction of housing units and leasing activities. Its segments include Real Estate Operations and Leasing Operations. The Company’s Real Estate Operations segment involves the acquisition of land, planning and development of fully integrated residential communities, as well as the development and sale of residential lots, housing units, medium-rise residential buildings, farm estates, industrial parks, residential resort projects, a private membership club and condominium buildings. The Company’s Leasing Operations segment involves the operations of Festival Supermall, Fora Tagaytay, Main Square and Il Corso, including its management and theater operations. This segment also includes leasing of commercial and office spaces in Makati City, Muntinlupa City, Pasay City, Bacoor City, Tagaytay City, Cebu City and Clark.</v>
    <v>974</v>
    <v>Philippine Stock Exchange</v>
    <v>XPHS</v>
    <v>XPHS</v>
    <v>79 Edsa, Brgy. Highway Hills, MANDALUYONG, PHILIPPINES-NA PH</v>
    <v>0.83</v>
    <v>Real Estate Operations</v>
    <v>Stock</v>
    <v>45569.291666666664</v>
    <v>6</v>
    <v>0.8</v>
    <v>19884800000</v>
    <v>FILINVEST LAND, INC.</v>
    <v>FILINVEST LAND, INC.</v>
    <v>0.81</v>
    <v>5.0199999999999996</v>
    <v>0.81</v>
    <v>0.82</v>
    <v>24249760000</v>
    <v>FLI</v>
    <v>FILINVEST LAND, INC. (XPHS:FLI)</v>
    <v>32367000</v>
    <v>39564500</v>
    <v>1989</v>
  </rv>
  <rv s="2">
    <v>7</v>
  </rv>
  <rv s="0">
    <v>https://www.bing.com/financeapi/forcetrigger?t=alvmnm&amp;q=XPHS%3aBDO&amp;form=skydnc</v>
    <v>Learn more on Bing</v>
  </rv>
  <rv s="1">
    <v>en-US</v>
    <v>alvmnm</v>
    <v>268435456</v>
    <v>1</v>
    <v>Powered by Refinitiv</v>
    <v>0</v>
    <v>BDO UNIBANK, INC. (XPHS:BDO)</v>
    <v>2</v>
    <v>3</v>
    <v>Finance</v>
    <v>4</v>
    <v>169</v>
    <v>122</v>
    <v>1.1040000000000001</v>
    <v>1.1000000000000001</v>
    <v>7.0109999999999999E-3</v>
    <v>PHP</v>
    <v>BDO Unibank, Inc. is a Philippines-based universal bank. The Company's segments include Commercial banking, Investment banking, Private banking, Leasing and financing, Insurance, and Others. The Commercial banking segment includes lending (corporate and consumer), trade financing and cash management services for corporate and retail customers. The Investment banking segment provides services to corporate clients outside the traditional loan and deposit products. The Private banking segment provides traditional and non-traditional investment and structured products to high-net-worth individuals and institutional accounts. The Leasing and financing segment provides direct leases, sale and leaseback arrangements and real estate leases. The Insurance segment is engaged in insurance brokerage and the life insurance business by providing protection, education, savings, retirement and estate planning solutions to individual and corporate clients through life insurance products and services.</v>
    <v>41647</v>
    <v>Philippine Stock Exchange</v>
    <v>XPHS</v>
    <v>XPHS</v>
    <v>BDO Corporate Center, 7899 Makati Avenue, MAKATI, PHILIPPINES-NA, 0726 PH</v>
    <v>158.4</v>
    <v>Banking Services</v>
    <v>Stock</v>
    <v>45569.291666666664</v>
    <v>9</v>
    <v>156.9</v>
    <v>847749300000</v>
    <v>BDO UNIBANK, INC.</v>
    <v>BDO UNIBANK, INC.</v>
    <v>157</v>
    <v>10.76</v>
    <v>156.9</v>
    <v>158</v>
    <v>5272073000</v>
    <v>BDO</v>
    <v>BDO UNIBANK, INC. (XPHS:BDO)</v>
    <v>5828080</v>
    <v>4313040</v>
    <v>1967</v>
  </rv>
  <rv s="2">
    <v>10</v>
  </rv>
  <rv s="0">
    <v>https://www.bing.com/financeapi/forcetrigger?t=alvxa2&amp;q=XPHS%3aMER&amp;form=skydnc</v>
    <v>Learn more on Bing</v>
  </rv>
  <rv s="1">
    <v>en-US</v>
    <v>alvxa2</v>
    <v>268435456</v>
    <v>1</v>
    <v>Powered by Refinitiv</v>
    <v>0</v>
    <v>MANILA ELECTRIC CO. (XPHS:MER)</v>
    <v>2</v>
    <v>3</v>
    <v>Finance</v>
    <v>4</v>
    <v>464</v>
    <v>345</v>
    <v>0.621</v>
    <v>19.600000000000001</v>
    <v>4.4104000000000004E-2</v>
    <v>PHP</v>
    <v>Manila Electric Co. is an electric distribution utility company in the Philippines covering 39 cities and 72 municipalities. The Company operates through two segments: Power and Other Services. The Power segment consists of electricity distribution, power generation and rental electricity services (RES). Electricity distribution includes electricity distribution and supply of power on a pass-through basis covering all captive customers in the MERALCO and the Clark Electric franchise areas in Luzon. The other services segment is involved principally in electricity-related services, such as, electro-mechanical engineering, construction, consulting and related manpower services, e-transaction and bills collection, telecommunications services, rail-related operations and maintenance services, insurance and re-insurance, e-business development, power distribution management, energy systems management and harnessing renewable energy, construction, and leasing of communication towers.</v>
    <v>5968</v>
    <v>Philippine Stock Exchange</v>
    <v>XPHS</v>
    <v>XPHS</v>
    <v>Lopez Building, Ortigas Avenue, PASIG, PHILIPPINES-NA, 0300 PH</v>
    <v>464</v>
    <v>Electrical Utilities &amp; IPPs</v>
    <v>Stock</v>
    <v>45569.291666666664</v>
    <v>12</v>
    <v>445</v>
    <v>500879900000</v>
    <v>MANILA ELECTRIC CO.</v>
    <v>MANILA ELECTRIC CO.</v>
    <v>445</v>
    <v>11.75</v>
    <v>444.4</v>
    <v>464</v>
    <v>1127093000</v>
    <v>MER</v>
    <v>MANILA ELECTRIC CO. (XPHS:MER)</v>
    <v>338480</v>
    <v>250420</v>
    <v>1919</v>
  </rv>
  <rv s="2">
    <v>13</v>
  </rv>
  <rv s="0">
    <v>https://www.bing.com/financeapi/forcetrigger?t=alvx1h&amp;q=XPHS%3aMBT&amp;form=skydnc</v>
    <v>Learn more on Bing</v>
  </rv>
  <rv s="1">
    <v>en-US</v>
    <v>alvx1h</v>
    <v>268435456</v>
    <v>1</v>
    <v>Powered by Refinitiv</v>
    <v>0</v>
    <v>METROPOLITAN BANK &amp; TRUST CO. (XPHS:MBT)</v>
    <v>2</v>
    <v>3</v>
    <v>Finance</v>
    <v>4</v>
    <v>82.6</v>
    <v>47.630600000000001</v>
    <v>1.0967</v>
    <v>-0.6</v>
    <v>-7.4070000000000004E-3</v>
    <v>PHP</v>
    <v>Metropolitan Bank &amp; Trust Company (the Bank) is a Philippines-based universal bank. The Bank and its subsidiaries are engaged in all aspects of banking, financing, leasing, and stock brokering. Its diverse product portfolio includes investment banking, thrift banking, leasing and financing, bancassurance, and credit cards. The Bank provides products and services, such as deposit, loans and trade finance, credit card products, programs and facilities, electronic banking facilities, cash management, domestic and foreign fund transfers, treasury products, remittances, institutional fund-management, private banking, and trust services. It offers a full range of services to local and multinational corporations, middle-market, and small and medium-sized enterprises (SMEs), high net-worth individuals and the retail segment. It has approximately 957 branches, 1,298 automated teller machines (ATMs) in the branches (on-site), and 1,027 ATMs in other locations (off-site).</v>
    <v>14946</v>
    <v>Philippine Stock Exchange</v>
    <v>XPHS</v>
    <v>XPHS</v>
    <v>Metrobank Plaza,, Sen. Gil Puyat Ave.,, Urdaneta Village,, MAKATI, PHILIPPINES-NA, 1200 PH</v>
    <v>80.7</v>
    <v>Banking Services</v>
    <v>Stock</v>
    <v>45569.291666666664</v>
    <v>15</v>
    <v>79.150000000000006</v>
    <v>359793300000</v>
    <v>METROPOLITAN BANK &amp; TRUST CO.</v>
    <v>METROPOLITAN BANK &amp; TRUST CO.</v>
    <v>80.599999999999994</v>
    <v>8.1</v>
    <v>81</v>
    <v>80.400000000000006</v>
    <v>4497416000</v>
    <v>MBT</v>
    <v>METROPOLITAN BANK &amp; TRUST CO. (XPHS:MBT)</v>
    <v>2133290</v>
    <v>5873810</v>
    <v>1962</v>
  </rv>
  <rv s="2">
    <v>16</v>
  </rv>
  <rv s="0">
    <v>https://www.bing.com/financeapi/forcetrigger?t=alvt4c&amp;q=XPHS%3aGSMI&amp;form=skydnc</v>
    <v>Learn more on Bing</v>
  </rv>
  <rv s="1">
    <v>en-US</v>
    <v>alvt4c</v>
    <v>268435456</v>
    <v>1</v>
    <v>Powered by Refinitiv</v>
    <v>0</v>
    <v>GINEBRA SAN MIGUEL, INC. (XPHS:GSMI)</v>
    <v>2</v>
    <v>3</v>
    <v>Finance</v>
    <v>4</v>
    <v>268</v>
    <v>150.2243</v>
    <v>0.38369999999999999</v>
    <v>0.6</v>
    <v>2.2570000000000003E-3</v>
    <v>PHP</v>
    <v>Ginebra San Miguel Inc. is a Philippines-based company. The Company is engaged in the manufacturing and selling of alcoholic beverages. The Company's products include Ginebra San Miguel, Ginebra San Miguel Premium Gin, G.S.M. Blue Light Gin, G.S.M. Blue Mojito, G.S.M. Blue Margarita, G.S.M. Blue Gin Pomelo, Ginebra San Miguel Premium Gin, 1834 Premium Distilled Gin, Antonov Vodka, Anejo Gold Rum, San Miguel Ethyl Alcohol, Tondena Manila Rum Primera Light Brandy and Vino Kulafu. Its Ginebra San Miguel Premium Gin is available in 750 milliliter (ml) bottle. Its G.S.M. Blue Light Gin is available in long neck 700 ml and solo 350 ml bottles. The Company's subsidiaries include Distileria Bago, Inc. (DBI), East Pacific Star Bottlers Phils Inc. (EPSBPI), Agricrops Industries Inc. (AII), Healthy Condiments, Inc. (HCI), Ginebra San Miguel International Ltd. (GSMIL), GSM International Holdings Ltd. (GSMIHL), Global Beverage Holdings Ltd. (GBHL) and Siam Holdings Ltd. (SHL).</v>
    <v>974</v>
    <v>Philippine Stock Exchange</v>
    <v>XPHS</v>
    <v>XPHS</v>
    <v>3rd and 6th Floors, San Miguel Properties Centre, St. Francis Street, Ortigas Center, MANDALUYONG, PHILIPPINES-NA PH</v>
    <v>268</v>
    <v>Beverages</v>
    <v>Stock</v>
    <v>45569.291666666664</v>
    <v>18</v>
    <v>265.8</v>
    <v>76163200000</v>
    <v>GINEBRA SAN MIGUEL, INC.</v>
    <v>GINEBRA SAN MIGUEL, INC.</v>
    <v>265.8</v>
    <v>11.45</v>
    <v>265.8</v>
    <v>266.39999999999998</v>
    <v>286327900</v>
    <v>GSMI</v>
    <v>GINEBRA SAN MIGUEL, INC. (XPHS:GSMI)</v>
    <v>26800</v>
    <v>51700</v>
    <v>1987</v>
  </rv>
  <rv s="2">
    <v>19</v>
  </rv>
  <rv s="0">
    <v>https://www.bing.com/financeapi/forcetrigger?t=alvsp2&amp;q=XPHS%3aGLO&amp;form=skydnc</v>
    <v>Learn more on Bing</v>
  </rv>
  <rv s="1">
    <v>en-US</v>
    <v>alvsp2</v>
    <v>268435456</v>
    <v>1</v>
    <v>Powered by Refinitiv</v>
    <v>0</v>
    <v>Globe Telecom, Inc. (XPHS:GLO)</v>
    <v>2</v>
    <v>3</v>
    <v>Finance</v>
    <v>4</v>
    <v>2448</v>
    <v>1698</v>
    <v>0.39019999999999999</v>
    <v>-4</v>
    <v>-1.6639999999999999E-3</v>
    <v>PHP</v>
    <v>Globe Telecom, Inc. is a Philippines digital platform company with interests in telecommunications, venture capital and venture building, shared services, and digital marketing solutions. The Company’s segments include Mobile Communications Services and Wireline Communications Services. The Mobile Communications Services segment provides digital cellular telecommunications services, which includes mobile voice, mobile SMS, and mobile data. The Company offers its mobile communications services to consumers, corporate and small and medium enterprise (SME) clients through a range of brands, including globe postpaid, globe prepaid and touch mobile. The Wireline Communications Services segment provides fixed line voice, corporate data, and home broad band services. It offers a range of fixed line communications services, wired and wireless Broadband access, and end-to-end connectivity solutions customized for consumers, SME, and businesses.</v>
    <v>7046</v>
    <v>Philippine Stock Exchange</v>
    <v>XPHS</v>
    <v>XPHS</v>
    <v>The Globe Tower, 32nd Street corner 7th Avenue, Bonifacio Global City, TAGUIG, PHILIPPINES-NA, 1634 PH</v>
    <v>2412</v>
    <v>Telecommunications Services</v>
    <v>Stock</v>
    <v>45569.291666666664</v>
    <v>21</v>
    <v>2366</v>
    <v>350844200000</v>
    <v>Globe Telecom, Inc.</v>
    <v>Globe Telecom, Inc.</v>
    <v>2404</v>
    <v>14.86</v>
    <v>2404</v>
    <v>2400</v>
    <v>144380300</v>
    <v>GLO</v>
    <v>Globe Telecom, Inc. (XPHS:GLO)</v>
    <v>50855</v>
    <v>80440</v>
    <v>1935</v>
  </rv>
  <rv s="2">
    <v>22</v>
  </rv>
  <rv s="0">
    <v>https://www.bing.com/financeapi/forcetrigger?t=alvlfr&amp;q=XPHS%3aAP&amp;form=skydnc</v>
    <v>Learn more on Bing</v>
  </rv>
  <rv s="1">
    <v>en-US</v>
    <v>alvlfr</v>
    <v>268435456</v>
    <v>1</v>
    <v>Powered by Refinitiv</v>
    <v>0</v>
    <v>ABOITIZ POWER CORP. (XPHS:AP)</v>
    <v>2</v>
    <v>3</v>
    <v>Finance</v>
    <v>4</v>
    <v>39.549999999999997</v>
    <v>32.4</v>
    <v>0.57169999999999999</v>
    <v>-0.25</v>
    <v>-6.5359999999999993E-3</v>
    <v>PHP</v>
    <v>Aboitiz Power Corp. is a holding company. The Company holds investments in power generation and distribution companies in the Philippines. The Company’s segments include Power Generation, Power Distribution, Parent Company and Others. The Power Generation segment is engaged in the generation and supply of power to various customers under power supply contracts, ancillary service procurement agreements and trading. The Power Distribution segment is engaged in the distribution and sale of electricity to the end-users. The Parent Company and Others segment, which includes the operations of the Company, retail electricity sales to various off takers that are eligible contestable customers and electricity related services of the Group such as installation of electrical equipment. The Company’s wholly owned subsidiary is Aboitiz Renewables, Inc. (ARI), which is engaged in the business of power generation.</v>
    <v>4262</v>
    <v>Philippine Stock Exchange</v>
    <v>XPHS</v>
    <v>XPHS</v>
    <v>NAC Tower, 32nd Street, Bonifacio Global City, TAGUIG, Metro, MANILA, PHILIPPINES-NA PH</v>
    <v>38.450000000000003</v>
    <v>Electrical Utilities &amp; IPPs</v>
    <v>Stock</v>
    <v>45569.291666666664</v>
    <v>24</v>
    <v>37.9</v>
    <v>274182800000</v>
    <v>ABOITIZ POWER CORP.</v>
    <v>ABOITIZ POWER CORP.</v>
    <v>38.25</v>
    <v>8.57</v>
    <v>38.25</v>
    <v>38</v>
    <v>7205854000</v>
    <v>AP</v>
    <v>ABOITIZ POWER CORP. (XPHS:AP)</v>
    <v>197500</v>
    <v>1544080</v>
    <v>1998</v>
  </rv>
  <rv s="2">
    <v>25</v>
  </rv>
  <rv s="0">
    <v>https://www.bing.com/financeapi/forcetrigger?t=alvutc&amp;q=XPHS%3aJFC&amp;form=skydnc</v>
    <v>Learn more on Bing</v>
  </rv>
  <rv s="1">
    <v>en-US</v>
    <v>alvutc</v>
    <v>268435456</v>
    <v>1</v>
    <v>Powered by Refinitiv</v>
    <v>0</v>
    <v>JOLLIBEE FOODS CORP. (XPHS:JFC)</v>
    <v>2</v>
    <v>3</v>
    <v>Finance</v>
    <v>4</v>
    <v>276.39999999999998</v>
    <v>204</v>
    <v>1.4204000000000001</v>
    <v>-1.6</v>
    <v>-5.9040000000000004E-3</v>
    <v>PHP</v>
    <v>Jollibee Foods Corporation is a Philippines-based company, which is involved primarily in the development, operation and franchising of quick service restaurants (QSRs) under the trade names Jollibee, Chowking, Greenwich, Red Ribbon, Yong He King, Hong Zhuang Yuan, Mang Inasal, Burger King, Highlands Coffee, Smashburger, Tim Ho Wan, Tortazo, The Coffee Bean &amp; Tea Leaf, Panda Express, Yoshinoya, Milksha and Common Man Coffee Roasters. Its segments include food service, franchising, and support services. The food service segment is involved in the operations of QSRs and the manufacture of food products to be sold to Company-owned and franchised QSR outlets. The franchising segment is involved in the franchising of the Company's QSR store concepts. The support services segment provides services to the Company’s independent franchisees like repairs and maintenance of store equipment, staffing, helpdesk services, and other business activities in support of the QSR systems.</v>
    <v>12300</v>
    <v>Philippine Stock Exchange</v>
    <v>XPHS</v>
    <v>XPHS</v>
    <v>10/F Jollibee Plaza Building, Emerald Ave., Ortigas Center, PASIG, PHILIPPINES-NA, 1600 PH</v>
    <v>272</v>
    <v>Hotels &amp; Entertainment Services</v>
    <v>Stock</v>
    <v>45569.291666666664</v>
    <v>27</v>
    <v>269</v>
    <v>299219800000</v>
    <v>JOLLIBEE FOODS CORP.</v>
    <v>JOLLIBEE FOODS CORP.</v>
    <v>270</v>
    <v>31.55</v>
    <v>271</v>
    <v>269.39999999999998</v>
    <v>1122355000</v>
    <v>JFC</v>
    <v>JOLLIBEE FOODS CORP. (XPHS:JFC)</v>
    <v>292970</v>
    <v>629110</v>
    <v>1978</v>
  </rv>
  <rv s="2">
    <v>28</v>
  </rv>
  <rv s="0">
    <v>https://www.bing.com/financeapi/forcetrigger?t=alw5rw&amp;q=XPHS%3aSMPH&amp;form=skydnc</v>
    <v>Learn more on Bing</v>
  </rv>
  <rv s="1">
    <v>en-US</v>
    <v>alw5rw</v>
    <v>268435456</v>
    <v>1</v>
    <v>Powered by Refinitiv</v>
    <v>0</v>
    <v>SM PRIME HOLDINGS, INC. (XPHS:SMPH)</v>
    <v>2</v>
    <v>3</v>
    <v>Finance</v>
    <v>4</v>
    <v>35.4</v>
    <v>25.7</v>
    <v>1.1332</v>
    <v>-0.35</v>
    <v>-1.0671E-2</v>
    <v>PHP</v>
    <v>SM Prime Holdings, Inc. is a Philippines-based integrated property developer, which is engaged in the development of malls, residences, offices, hotels and convention centers. The Company has approximately 85 malls in Philippines and eight shopping malls in China, totaling 10.8 million square meters of Gross Floor Area (GFA). In the Philippines, the Company has a total of approximately 20,615 tenants and 2,183 tenants in China. The Mall segment develops, conducts, operates and maintains the business of modern commercial shopping centers and all businesses related thereto. Residential and commercial segments are involved in the development and transformation of residential, commercial, entertainment and tourism districts through sustained capital investments in buildings and infrastructure. The Hotels and Convention Centers segment is engaged in and carries on the business of hotel and convention centers and operates and maintains all services and facilities incident thereto.</v>
    <v>10982</v>
    <v>Philippine Stock Exchange</v>
    <v>XPHS</v>
    <v>XPHS</v>
    <v>10th Floor, Mall of Asia Arena Annex Building, Coral Way cor. J.W. Diokno Blvd., Mall of Asia Complex, Brgy. 76, Zone 10, CBP-1A, PASAY, PHILIPPINES-NA, 1300 PH</v>
    <v>32.9</v>
    <v>Real Estate Operations</v>
    <v>Stock</v>
    <v>45569.291666666664</v>
    <v>30</v>
    <v>32.450000000000003</v>
    <v>947238800000</v>
    <v>SM PRIME HOLDINGS, INC.</v>
    <v>SM PRIME HOLDINGS, INC.</v>
    <v>32.9</v>
    <v>21.967199999999998</v>
    <v>32.799999999999997</v>
    <v>32.450000000000003</v>
    <v>28879230000</v>
    <v>SMPH</v>
    <v>SM PRIME HOLDINGS, INC. (XPHS:SMPH)</v>
    <v>5433600</v>
    <v>9247110</v>
    <v>1994</v>
  </rv>
  <rv s="2">
    <v>31</v>
  </rv>
  <rv s="3">
    <fb>45204</fb>
    <v>5</v>
  </rv>
  <rv s="3">
    <fb>0.61</fb>
    <v>6</v>
  </rv>
  <rv s="3">
    <fb>366</fb>
    <v>6</v>
  </rv>
  <rv s="3">
    <fb>45205</fb>
    <v>5</v>
  </rv>
  <rv s="3">
    <fb>370</fb>
    <v>6</v>
  </rv>
  <rv s="3">
    <fb>45208</fb>
    <v>5</v>
  </rv>
  <rv s="3">
    <fb>365</fb>
    <v>6</v>
  </rv>
  <rv s="3">
    <fb>45209</fb>
    <v>5</v>
  </rv>
  <rv s="3">
    <fb>45210</fb>
    <v>5</v>
  </rv>
  <rv s="3">
    <fb>375</fb>
    <v>6</v>
  </rv>
  <rv s="3">
    <fb>45211</fb>
    <v>5</v>
  </rv>
  <rv s="3">
    <fb>0.62</fb>
    <v>6</v>
  </rv>
  <rv s="3">
    <fb>374</fb>
    <v>6</v>
  </rv>
  <rv s="3">
    <fb>45212</fb>
    <v>5</v>
  </rv>
  <rv s="3">
    <fb>376.2</fb>
    <v>6</v>
  </rv>
  <rv s="3">
    <fb>45215</fb>
    <v>5</v>
  </rv>
  <rv s="3">
    <fb>376.4</fb>
    <v>6</v>
  </rv>
  <rv s="3">
    <fb>45216</fb>
    <v>5</v>
  </rv>
  <rv s="3">
    <fb>0.63</fb>
    <v>6</v>
  </rv>
  <rv s="3">
    <fb>380</fb>
    <v>6</v>
  </rv>
  <rv s="3">
    <fb>45217</fb>
    <v>5</v>
  </rv>
  <rv s="3">
    <fb>388.6</fb>
    <v>6</v>
  </rv>
  <rv s="3">
    <fb>45218</fb>
    <v>5</v>
  </rv>
  <rv s="3">
    <fb>375.6</fb>
    <v>6</v>
  </rv>
  <rv s="3">
    <fb>45219</fb>
    <v>5</v>
  </rv>
  <rv s="3">
    <fb>379</fb>
    <v>6</v>
  </rv>
  <rv s="3">
    <fb>45222</fb>
    <v>5</v>
  </rv>
  <rv s="3">
    <fb>45223</fb>
    <v>5</v>
  </rv>
  <rv s="3">
    <fb>45224</fb>
    <v>5</v>
  </rv>
  <rv s="3">
    <fb>0.6</fb>
    <v>6</v>
  </rv>
  <rv s="3">
    <fb>45225</fb>
    <v>5</v>
  </rv>
  <rv s="3">
    <fb>360</fb>
    <v>6</v>
  </rv>
  <rv s="3">
    <fb>45226</fb>
    <v>5</v>
  </rv>
  <rv s="3">
    <fb>352.2</fb>
    <v>6</v>
  </rv>
  <rv s="3">
    <fb>45230</fb>
    <v>5</v>
  </rv>
  <rv s="3">
    <fb>355</fb>
    <v>6</v>
  </rv>
  <rv s="3">
    <fb>45233</fb>
    <v>5</v>
  </rv>
  <rv s="3">
    <fb>45236</fb>
    <v>5</v>
  </rv>
  <rv s="3">
    <fb>352</fb>
    <v>6</v>
  </rv>
  <rv s="3">
    <fb>45237</fb>
    <v>5</v>
  </rv>
  <rv s="3">
    <fb>364.4</fb>
    <v>6</v>
  </rv>
  <rv s="3">
    <fb>45238</fb>
    <v>5</v>
  </rv>
  <rv s="3">
    <fb>372</fb>
    <v>6</v>
  </rv>
  <rv s="3">
    <fb>45239</fb>
    <v>5</v>
  </rv>
  <rv s="3">
    <fb>0.59</fb>
    <v>6</v>
  </rv>
  <rv s="3">
    <fb>369</fb>
    <v>6</v>
  </rv>
  <rv s="3">
    <fb>45240</fb>
    <v>5</v>
  </rv>
  <rv s="3">
    <fb>0.57999999999999996</fb>
    <v>6</v>
  </rv>
  <rv s="3">
    <fb>45243</fb>
    <v>5</v>
  </rv>
  <rv s="3">
    <fb>0.56000000000000005</fb>
    <v>6</v>
  </rv>
  <rv s="3">
    <fb>362.8</fb>
    <v>6</v>
  </rv>
  <rv s="3">
    <fb>45244</fb>
    <v>5</v>
  </rv>
  <rv s="3">
    <fb>0.56999999999999995</fb>
    <v>6</v>
  </rv>
  <rv s="3">
    <fb>363</fb>
    <v>6</v>
  </rv>
  <rv s="3">
    <fb>45245</fb>
    <v>5</v>
  </rv>
  <rv s="3">
    <fb>45246</fb>
    <v>5</v>
  </rv>
  <rv s="3">
    <fb>0.55000000000000004</fb>
    <v>6</v>
  </rv>
  <rv s="3">
    <fb>371</fb>
    <v>6</v>
  </rv>
  <rv s="3">
    <fb>45247</fb>
    <v>5</v>
  </rv>
  <rv s="3">
    <fb>378</fb>
    <v>6</v>
  </rv>
  <rv s="3">
    <fb>45250</fb>
    <v>5</v>
  </rv>
  <rv s="3">
    <fb>377.2</fb>
    <v>6</v>
  </rv>
  <rv s="3">
    <fb>45251</fb>
    <v>5</v>
  </rv>
  <rv s="3">
    <fb>373</fb>
    <v>6</v>
  </rv>
  <rv s="3">
    <fb>45252</fb>
    <v>5</v>
  </rv>
  <rv s="3">
    <fb>45253</fb>
    <v>5</v>
  </rv>
  <rv s="3">
    <fb>45254</fb>
    <v>5</v>
  </rv>
  <rv s="3">
    <fb>370.6</fb>
    <v>6</v>
  </rv>
  <rv s="3">
    <fb>45258</fb>
    <v>5</v>
  </rv>
  <rv s="3">
    <fb>0.54</fb>
    <v>6</v>
  </rv>
  <rv s="3">
    <fb>368</fb>
    <v>6</v>
  </rv>
  <rv s="3">
    <fb>45259</fb>
    <v>5</v>
  </rv>
  <rv s="3">
    <fb>45260</fb>
    <v>5</v>
  </rv>
  <rv s="3">
    <fb>45261</fb>
    <v>5</v>
  </rv>
  <rv s="3">
    <fb>367</fb>
    <v>6</v>
  </rv>
  <rv s="3">
    <fb>45264</fb>
    <v>5</v>
  </rv>
  <rv s="3">
    <fb>45265</fb>
    <v>5</v>
  </rv>
  <rv s="3">
    <fb>45266</fb>
    <v>5</v>
  </rv>
  <rv s="3">
    <fb>45267</fb>
    <v>5</v>
  </rv>
  <rv s="3">
    <fb>372.6</fb>
    <v>6</v>
  </rv>
  <rv s="3">
    <fb>45271</fb>
    <v>5</v>
  </rv>
  <rv s="3">
    <fb>45272</fb>
    <v>5</v>
  </rv>
  <rv s="3">
    <fb>375.8</fb>
    <v>6</v>
  </rv>
  <rv s="3">
    <fb>45273</fb>
    <v>5</v>
  </rv>
  <rv s="3">
    <fb>371.8</fb>
    <v>6</v>
  </rv>
  <rv s="3">
    <fb>45274</fb>
    <v>5</v>
  </rv>
  <rv s="3">
    <fb>45275</fb>
    <v>5</v>
  </rv>
  <rv s="3">
    <fb>385</fb>
    <v>6</v>
  </rv>
  <rv s="3">
    <fb>45278</fb>
    <v>5</v>
  </rv>
  <rv s="3">
    <fb>45279</fb>
    <v>5</v>
  </rv>
  <rv s="3">
    <fb>383</fb>
    <v>6</v>
  </rv>
  <rv s="3">
    <fb>45280</fb>
    <v>5</v>
  </rv>
  <rv s="3">
    <fb>389</fb>
    <v>6</v>
  </rv>
  <rv s="3">
    <fb>45281</fb>
    <v>5</v>
  </rv>
  <rv s="3">
    <fb>387</fb>
    <v>6</v>
  </rv>
  <rv s="3">
    <fb>45282</fb>
    <v>5</v>
  </rv>
  <rv s="3">
    <fb>388</fb>
    <v>6</v>
  </rv>
  <rv s="3">
    <fb>45287</fb>
    <v>5</v>
  </rv>
  <rv s="3">
    <fb>393</fb>
    <v>6</v>
  </rv>
  <rv s="3">
    <fb>45288</fb>
    <v>5</v>
  </rv>
  <rv s="3">
    <fb>398</fb>
    <v>6</v>
  </rv>
  <rv s="3">
    <fb>45289</fb>
    <v>5</v>
  </rv>
  <rv s="3">
    <fb>399</fb>
    <v>6</v>
  </rv>
  <rv s="3">
    <fb>45293</fb>
    <v>5</v>
  </rv>
  <rv s="3">
    <fb>45294</fb>
    <v>5</v>
  </rv>
  <rv s="3">
    <fb>394</fb>
    <v>6</v>
  </rv>
  <rv s="3">
    <fb>45295</fb>
    <v>5</v>
  </rv>
  <rv s="3">
    <fb>397</fb>
    <v>6</v>
  </rv>
  <rv s="3">
    <fb>45296</fb>
    <v>5</v>
  </rv>
  <rv s="3">
    <fb>0.65</fb>
    <v>6</v>
  </rv>
  <rv s="3">
    <fb>45299</fb>
    <v>5</v>
  </rv>
  <rv s="3">
    <fb>395</fb>
    <v>6</v>
  </rv>
  <rv s="3">
    <fb>45300</fb>
    <v>5</v>
  </rv>
  <rv s="3">
    <fb>0.67</fb>
    <v>6</v>
  </rv>
  <rv s="3">
    <fb>391</fb>
    <v>6</v>
  </rv>
  <rv s="3">
    <fb>45301</fb>
    <v>5</v>
  </rv>
  <rv s="3">
    <fb>0.68</fb>
    <v>6</v>
  </rv>
  <rv s="3">
    <fb>382</fb>
    <v>6</v>
  </rv>
  <rv s="3">
    <fb>45302</fb>
    <v>5</v>
  </rv>
  <rv s="3">
    <fb>45303</fb>
    <v>5</v>
  </rv>
  <rv s="3">
    <fb>45306</fb>
    <v>5</v>
  </rv>
  <rv s="3">
    <fb>381</fb>
    <v>6</v>
  </rv>
  <rv s="3">
    <fb>45307</fb>
    <v>5</v>
  </rv>
  <rv s="3">
    <fb>372.2</fb>
    <v>6</v>
  </rv>
  <rv s="3">
    <fb>45308</fb>
    <v>5</v>
  </rv>
  <rv s="3">
    <fb>373.2</fb>
    <v>6</v>
  </rv>
  <rv s="3">
    <fb>45309</fb>
    <v>5</v>
  </rv>
  <rv s="3">
    <fb>45310</fb>
    <v>5</v>
  </rv>
  <rv s="3">
    <fb>377</fb>
    <v>6</v>
  </rv>
  <rv s="3">
    <fb>45313</fb>
    <v>5</v>
  </rv>
  <rv s="3">
    <fb>45314</fb>
    <v>5</v>
  </rv>
  <rv s="3">
    <fb>383.4</fb>
    <v>6</v>
  </rv>
  <rv s="3">
    <fb>45315</fb>
    <v>5</v>
  </rv>
  <rv s="3">
    <fb>45316</fb>
    <v>5</v>
  </rv>
  <rv s="3">
    <fb>45317</fb>
    <v>5</v>
  </rv>
  <rv s="3">
    <fb>377.4</fb>
    <v>6</v>
  </rv>
  <rv s="3">
    <fb>45320</fb>
    <v>5</v>
  </rv>
  <rv s="3">
    <fb>376</fb>
    <v>6</v>
  </rv>
  <rv s="3">
    <fb>45321</fb>
    <v>5</v>
  </rv>
  <rv s="3">
    <fb>0.69</fb>
    <v>6</v>
  </rv>
  <rv s="3">
    <fb>45322</fb>
    <v>5</v>
  </rv>
  <rv s="3">
    <fb>362</fb>
    <v>6</v>
  </rv>
  <rv s="3">
    <fb>45323</fb>
    <v>5</v>
  </rv>
  <rv s="3">
    <fb>357</fb>
    <v>6</v>
  </rv>
  <rv s="3">
    <fb>45324</fb>
    <v>5</v>
  </rv>
  <rv s="3">
    <fb>45327</fb>
    <v>5</v>
  </rv>
  <rv s="3">
    <fb>368.8</fb>
    <v>6</v>
  </rv>
  <rv s="3">
    <fb>45328</fb>
    <v>5</v>
  </rv>
  <rv s="3">
    <fb>45329</fb>
    <v>5</v>
  </rv>
  <rv s="3">
    <fb>45330</fb>
    <v>5</v>
  </rv>
  <rv s="3">
    <fb>45334</fb>
    <v>5</v>
  </rv>
  <rv s="3">
    <fb>45335</fb>
    <v>5</v>
  </rv>
  <rv s="3">
    <fb>355.6</fb>
    <v>6</v>
  </rv>
  <rv s="3">
    <fb>45336</fb>
    <v>5</v>
  </rv>
  <rv s="3">
    <fb>361.8</fb>
    <v>6</v>
  </rv>
  <rv s="3">
    <fb>45337</fb>
    <v>5</v>
  </rv>
  <rv s="3">
    <fb>0.7</fb>
    <v>6</v>
  </rv>
  <rv s="3">
    <fb>45338</fb>
    <v>5</v>
  </rv>
  <rv s="3">
    <fb>0.71</fb>
    <v>6</v>
  </rv>
  <rv s="3">
    <fb>45341</fb>
    <v>5</v>
  </rv>
  <rv s="3">
    <fb>364</fb>
    <v>6</v>
  </rv>
  <rv s="3">
    <fb>45342</fb>
    <v>5</v>
  </rv>
  <rv s="3">
    <fb>45343</fb>
    <v>5</v>
  </rv>
  <rv s="3">
    <fb>45344</fb>
    <v>5</v>
  </rv>
  <rv s="3">
    <fb>0.72</fb>
    <v>6</v>
  </rv>
  <rv s="3">
    <fb>45345</fb>
    <v>5</v>
  </rv>
  <rv s="3">
    <fb>45348</fb>
    <v>5</v>
  </rv>
  <rv s="3">
    <fb>45349</fb>
    <v>5</v>
  </rv>
  <rv s="3">
    <fb>369.4</fb>
    <v>6</v>
  </rv>
  <rv s="3">
    <fb>45350</fb>
    <v>5</v>
  </rv>
  <rv s="3">
    <fb>45351</fb>
    <v>5</v>
  </rv>
  <rv s="3">
    <fb>390</fb>
    <v>6</v>
  </rv>
  <rv s="3">
    <fb>45352</fb>
    <v>5</v>
  </rv>
  <rv s="3">
    <fb>379.8</fb>
    <v>6</v>
  </rv>
  <rv s="3">
    <fb>45355</fb>
    <v>5</v>
  </rv>
  <rv s="3">
    <fb>45356</fb>
    <v>5</v>
  </rv>
  <rv s="3">
    <fb>45357</fb>
    <v>5</v>
  </rv>
  <rv s="3">
    <fb>45358</fb>
    <v>5</v>
  </rv>
  <rv s="3">
    <fb>365.2</fb>
    <v>6</v>
  </rv>
  <rv s="3">
    <fb>45359</fb>
    <v>5</v>
  </rv>
  <rv s="3">
    <fb>45362</fb>
    <v>5</v>
  </rv>
  <rv s="3">
    <fb>45363</fb>
    <v>5</v>
  </rv>
  <rv s="3">
    <fb>45364</fb>
    <v>5</v>
  </rv>
  <rv s="3">
    <fb>45365</fb>
    <v>5</v>
  </rv>
  <rv s="3">
    <fb>45366</fb>
    <v>5</v>
  </rv>
  <rv s="3">
    <fb>45369</fb>
    <v>5</v>
  </rv>
  <rv s="3">
    <fb>45370</fb>
    <v>5</v>
  </rv>
  <rv s="3">
    <fb>353</fb>
    <v>6</v>
  </rv>
  <rv s="3">
    <fb>45371</fb>
    <v>5</v>
  </rv>
  <rv s="3">
    <fb>356</fb>
    <v>6</v>
  </rv>
  <rv s="3">
    <fb>45372</fb>
    <v>5</v>
  </rv>
  <rv s="3">
    <fb>358.8</fb>
    <v>6</v>
  </rv>
  <rv s="3">
    <fb>45373</fb>
    <v>5</v>
  </rv>
  <rv s="3">
    <fb>45376</fb>
    <v>5</v>
  </rv>
  <rv s="3">
    <fb>360.2</fb>
    <v>6</v>
  </rv>
  <rv s="3">
    <fb>45377</fb>
    <v>5</v>
  </rv>
  <rv s="3">
    <fb>361</fb>
    <v>6</v>
  </rv>
  <rv s="3">
    <fb>45378</fb>
    <v>5</v>
  </rv>
  <rv s="3">
    <fb>45383</fb>
    <v>5</v>
  </rv>
  <rv s="3">
    <fb>45384</fb>
    <v>5</v>
  </rv>
  <rv s="3">
    <fb>358.4</fb>
    <v>6</v>
  </rv>
  <rv s="3">
    <fb>45385</fb>
    <v>5</v>
  </rv>
  <rv s="3">
    <fb>350.2</fb>
    <v>6</v>
  </rv>
  <rv s="3">
    <fb>45386</fb>
    <v>5</v>
  </rv>
  <rv s="3">
    <fb>359</fb>
    <v>6</v>
  </rv>
  <rv s="3">
    <fb>45387</fb>
    <v>5</v>
  </rv>
  <rv s="3">
    <fb>354</fb>
    <v>6</v>
  </rv>
  <rv s="3">
    <fb>45390</fb>
    <v>5</v>
  </rv>
  <rv s="3">
    <fb>358</fb>
    <v>6</v>
  </rv>
  <rv s="3">
    <fb>45393</fb>
    <v>5</v>
  </rv>
  <rv s="3">
    <fb>0.66</fb>
    <v>6</v>
  </rv>
  <rv s="3">
    <fb>45394</fb>
    <v>5</v>
  </rv>
  <rv s="3">
    <fb>358.6</fb>
    <v>6</v>
  </rv>
  <rv s="3">
    <fb>45397</fb>
    <v>5</v>
  </rv>
  <rv s="3">
    <fb>45398</fb>
    <v>5</v>
  </rv>
  <rv s="3">
    <fb>345.8</fb>
    <v>6</v>
  </rv>
  <rv s="3">
    <fb>45399</fb>
    <v>5</v>
  </rv>
  <rv s="3">
    <fb>45400</fb>
    <v>5</v>
  </rv>
  <rv s="3">
    <fb>45401</fb>
    <v>5</v>
  </rv>
  <rv s="3">
    <fb>350</fb>
    <v>6</v>
  </rv>
  <rv s="3">
    <fb>45404</fb>
    <v>5</v>
  </rv>
  <rv s="3">
    <fb>45405</fb>
    <v>5</v>
  </rv>
  <rv s="3">
    <fb>45406</fb>
    <v>5</v>
  </rv>
  <rv s="3">
    <fb>351</fb>
    <v>6</v>
  </rv>
  <rv s="3">
    <fb>45407</fb>
    <v>5</v>
  </rv>
  <rv s="3">
    <fb>45408</fb>
    <v>5</v>
  </rv>
  <rv s="3">
    <fb>368.4</fb>
    <v>6</v>
  </rv>
  <rv s="3">
    <fb>45411</fb>
    <v>5</v>
  </rv>
  <rv s="3">
    <fb>0.73</fb>
    <v>6</v>
  </rv>
  <rv s="3">
    <fb>45412</fb>
    <v>5</v>
  </rv>
  <rv s="3">
    <fb>45414</fb>
    <v>5</v>
  </rv>
  <rv s="3">
    <fb>45415</fb>
    <v>5</v>
  </rv>
  <rv s="3">
    <fb>0.74</fb>
    <v>6</v>
  </rv>
  <rv s="3">
    <fb>45418</fb>
    <v>5</v>
  </rv>
  <rv s="3">
    <fb>45419</fb>
    <v>5</v>
  </rv>
  <rv s="3">
    <fb>374.8</fb>
    <v>6</v>
  </rv>
  <rv s="3">
    <fb>45420</fb>
    <v>5</v>
  </rv>
  <rv s="3">
    <fb>45421</fb>
    <v>5</v>
  </rv>
  <rv s="3">
    <fb>372.8</fb>
    <v>6</v>
  </rv>
  <rv s="3">
    <fb>45422</fb>
    <v>5</v>
  </rv>
  <rv s="3">
    <fb>45425</fb>
    <v>5</v>
  </rv>
  <rv s="3">
    <fb>45426</fb>
    <v>5</v>
  </rv>
  <rv s="3">
    <fb>45427</fb>
    <v>5</v>
  </rv>
  <rv s="3">
    <fb>45428</fb>
    <v>5</v>
  </rv>
  <rv s="3">
    <fb>45429</fb>
    <v>5</v>
  </rv>
  <rv s="3">
    <fb>45432</fb>
    <v>5</v>
  </rv>
  <rv s="3">
    <fb>45433</fb>
    <v>5</v>
  </rv>
  <rv s="3">
    <fb>45434</fb>
    <v>5</v>
  </rv>
  <rv s="3">
    <fb>45435</fb>
    <v>5</v>
  </rv>
  <rv s="3">
    <fb>45436</fb>
    <v>5</v>
  </rv>
  <rv s="3">
    <fb>45439</fb>
    <v>5</v>
  </rv>
  <rv s="3">
    <fb>371.6</fb>
    <v>6</v>
  </rv>
  <rv s="3">
    <fb>45440</fb>
    <v>5</v>
  </rv>
  <rv s="3">
    <fb>45441</fb>
    <v>5</v>
  </rv>
  <rv s="3">
    <fb>369.2</fb>
    <v>6</v>
  </rv>
  <rv s="3">
    <fb>45442</fb>
    <v>5</v>
  </rv>
  <rv s="3">
    <fb>45443</fb>
    <v>5</v>
  </rv>
  <rv s="3">
    <fb>367.2</fb>
    <v>6</v>
  </rv>
  <rv s="3">
    <fb>45446</fb>
    <v>5</v>
  </rv>
  <rv s="3">
    <fb>362.6</fb>
    <v>6</v>
  </rv>
  <rv s="3">
    <fb>45447</fb>
    <v>5</v>
  </rv>
  <rv s="3">
    <fb>45448</fb>
    <v>5</v>
  </rv>
  <rv s="3">
    <fb>45449</fb>
    <v>5</v>
  </rv>
  <rv s="3">
    <fb>359.2</fb>
    <v>6</v>
  </rv>
  <rv s="3">
    <fb>45450</fb>
    <v>5</v>
  </rv>
  <rv s="3">
    <fb>45453</fb>
    <v>5</v>
  </rv>
  <rv s="3">
    <fb>45454</fb>
    <v>5</v>
  </rv>
  <rv s="3">
    <fb>45456</fb>
    <v>5</v>
  </rv>
  <rv s="3">
    <fb>45457</fb>
    <v>5</v>
  </rv>
  <rv s="3">
    <fb>45461</fb>
    <v>5</v>
  </rv>
  <rv s="3">
    <fb>45462</fb>
    <v>5</v>
  </rv>
  <rv s="3">
    <fb>371.2</fb>
    <v>6</v>
  </rv>
  <rv s="3">
    <fb>45463</fb>
    <v>5</v>
  </rv>
  <rv s="3">
    <fb>45464</fb>
    <v>5</v>
  </rv>
  <rv s="3">
    <fb>45467</fb>
    <v>5</v>
  </rv>
  <rv s="3">
    <fb>360.4</fb>
    <v>6</v>
  </rv>
  <rv s="3">
    <fb>45468</fb>
    <v>5</v>
  </rv>
  <rv s="3">
    <fb>45469</fb>
    <v>5</v>
  </rv>
  <rv s="3">
    <fb>45470</fb>
    <v>5</v>
  </rv>
  <rv s="3">
    <fb>45471</fb>
    <v>5</v>
  </rv>
  <rv s="3">
    <fb>45474</fb>
    <v>5</v>
  </rv>
  <rv s="3">
    <fb>369.8</fb>
    <v>6</v>
  </rv>
  <rv s="3">
    <fb>45475</fb>
    <v>5</v>
  </rv>
  <rv s="3">
    <fb>45476</fb>
    <v>5</v>
  </rv>
  <rv s="3">
    <fb>45477</fb>
    <v>5</v>
  </rv>
  <rv s="3">
    <fb>45478</fb>
    <v>5</v>
  </rv>
  <rv s="3">
    <fb>45481</fb>
    <v>5</v>
  </rv>
  <rv s="3">
    <fb>380.4</fb>
    <v>6</v>
  </rv>
  <rv s="3">
    <fb>45482</fb>
    <v>5</v>
  </rv>
  <rv s="3">
    <fb>380.6</fb>
    <v>6</v>
  </rv>
  <rv s="3">
    <fb>45483</fb>
    <v>5</v>
  </rv>
  <rv s="3">
    <fb>45484</fb>
    <v>5</v>
  </rv>
  <rv s="3">
    <fb>45485</fb>
    <v>5</v>
  </rv>
  <rv s="3">
    <fb>45488</fb>
    <v>5</v>
  </rv>
  <rv s="3">
    <fb>45489</fb>
    <v>5</v>
  </rv>
  <rv s="3">
    <fb>45490</fb>
    <v>5</v>
  </rv>
  <rv s="3">
    <fb>45491</fb>
    <v>5</v>
  </rv>
  <rv s="3">
    <fb>45492</fb>
    <v>5</v>
  </rv>
  <rv s="3">
    <fb>45495</fb>
    <v>5</v>
  </rv>
  <rv s="3">
    <fb>374.6</fb>
    <v>6</v>
  </rv>
  <rv s="3">
    <fb>45496</fb>
    <v>5</v>
  </rv>
  <rv s="3">
    <fb>45497</fb>
    <v>5</v>
  </rv>
  <rv s="4">
    <fb t="e">#N/A</fb>
    <v>6</v>
    <v>4</v>
  </rv>
  <rv s="3">
    <fb>45498</fb>
    <v>5</v>
  </rv>
  <rv s="3">
    <fb>384</fb>
    <v>6</v>
  </rv>
  <rv s="3">
    <fb>45499</fb>
    <v>5</v>
  </rv>
  <rv s="3">
    <fb>45502</fb>
    <v>5</v>
  </rv>
  <rv s="3">
    <fb>45503</fb>
    <v>5</v>
  </rv>
  <rv s="3">
    <fb>45504</fb>
    <v>5</v>
  </rv>
  <rv s="3">
    <fb>45505</fb>
    <v>5</v>
  </rv>
  <rv s="3">
    <fb>45506</fb>
    <v>5</v>
  </rv>
  <rv s="3">
    <fb>45509</fb>
    <v>5</v>
  </rv>
  <rv s="3">
    <fb>45510</fb>
    <v>5</v>
  </rv>
  <rv s="3">
    <fb>45511</fb>
    <v>5</v>
  </rv>
  <rv s="3">
    <fb>0.64</fb>
    <v>6</v>
  </rv>
  <rv s="3">
    <fb>394.8</fb>
    <v>6</v>
  </rv>
  <rv s="3">
    <fb>45512</fb>
    <v>5</v>
  </rv>
  <rv s="3">
    <fb>45513</fb>
    <v>5</v>
  </rv>
  <rv s="3">
    <fb>391.6</fb>
    <v>6</v>
  </rv>
  <rv s="3">
    <fb>45516</fb>
    <v>5</v>
  </rv>
  <rv s="3">
    <fb>45517</fb>
    <v>5</v>
  </rv>
  <rv s="3">
    <fb>399.6</fb>
    <v>6</v>
  </rv>
  <rv s="3">
    <fb>45518</fb>
    <v>5</v>
  </rv>
  <rv s="3">
    <fb>400</fb>
    <v>6</v>
  </rv>
  <rv s="3">
    <fb>45519</fb>
    <v>5</v>
  </rv>
  <rv s="3">
    <fb>400.4</fb>
    <v>6</v>
  </rv>
  <rv s="3">
    <fb>45520</fb>
    <v>5</v>
  </rv>
  <rv s="3">
    <fb>425</fb>
    <v>6</v>
  </rv>
  <rv s="3">
    <fb>45523</fb>
    <v>5</v>
  </rv>
  <rv s="3">
    <fb>421.6</fb>
    <v>6</v>
  </rv>
  <rv s="3">
    <fb>45524</fb>
    <v>5</v>
  </rv>
  <rv s="3">
    <fb>415</fb>
    <v>6</v>
  </rv>
  <rv s="3">
    <fb>45525</fb>
    <v>5</v>
  </rv>
  <rv s="3">
    <fb>416</fb>
    <v>6</v>
  </rv>
  <rv s="3">
    <fb>45526</fb>
    <v>5</v>
  </rv>
  <rv s="3">
    <fb>418</fb>
    <v>6</v>
  </rv>
  <rv s="3">
    <fb>45531</fb>
    <v>5</v>
  </rv>
  <rv s="3">
    <fb>45532</fb>
    <v>5</v>
  </rv>
  <rv s="3">
    <fb>411</fb>
    <v>6</v>
  </rv>
  <rv s="3">
    <fb>45533</fb>
    <v>5</v>
  </rv>
  <rv s="3">
    <fb>414.4</fb>
    <v>6</v>
  </rv>
  <rv s="3">
    <fb>45534</fb>
    <v>5</v>
  </rv>
  <rv s="3">
    <fb>425.2</fb>
    <v>6</v>
  </rv>
  <rv s="3">
    <fb>45537</fb>
    <v>5</v>
  </rv>
  <rv s="3">
    <fb>45538</fb>
    <v>5</v>
  </rv>
  <rv s="3">
    <fb>408.2</fb>
    <v>6</v>
  </rv>
  <rv s="3">
    <fb>45539</fb>
    <v>5</v>
  </rv>
  <rv s="3">
    <fb>402.8</fb>
    <v>6</v>
  </rv>
  <rv s="3">
    <fb>45540</fb>
    <v>5</v>
  </rv>
  <rv s="3">
    <fb>406</fb>
    <v>6</v>
  </rv>
  <rv s="3">
    <fb>45541</fb>
    <v>5</v>
  </rv>
  <rv s="3">
    <fb>405</fb>
    <v>6</v>
  </rv>
  <rv s="3">
    <fb>45544</fb>
    <v>5</v>
  </rv>
  <rv s="3">
    <fb>404.4</fb>
    <v>6</v>
  </rv>
  <rv s="3">
    <fb>45545</fb>
    <v>5</v>
  </rv>
  <rv s="3">
    <fb>408</fb>
    <v>6</v>
  </rv>
  <rv s="3">
    <fb>45546</fb>
    <v>5</v>
  </rv>
  <rv s="3">
    <fb>45547</fb>
    <v>5</v>
  </rv>
  <rv s="3">
    <fb>409</fb>
    <v>6</v>
  </rv>
  <rv s="3">
    <fb>45548</fb>
    <v>5</v>
  </rv>
  <rv s="3">
    <fb>410</fb>
    <v>6</v>
  </rv>
  <rv s="3">
    <fb>45551</fb>
    <v>5</v>
  </rv>
  <rv s="3">
    <fb>420</fb>
    <v>6</v>
  </rv>
  <rv s="3">
    <fb>45552</fb>
    <v>5</v>
  </rv>
  <rv s="3">
    <fb>435</fb>
    <v>6</v>
  </rv>
  <rv s="3">
    <fb>45553</fb>
    <v>5</v>
  </rv>
  <rv s="3">
    <fb>425.6</fb>
    <v>6</v>
  </rv>
  <rv s="3">
    <fb>45554</fb>
    <v>5</v>
  </rv>
  <rv s="3">
    <fb>429.8</fb>
    <v>6</v>
  </rv>
  <rv s="3">
    <fb>45555</fb>
    <v>5</v>
  </rv>
  <rv s="3">
    <fb>417</fb>
    <v>6</v>
  </rv>
  <rv s="3">
    <fb>45558</fb>
    <v>5</v>
  </rv>
  <rv s="3">
    <fb>45559</fb>
    <v>5</v>
  </rv>
  <rv s="3">
    <fb>450</fb>
    <v>6</v>
  </rv>
  <rv s="3">
    <fb>45560</fb>
    <v>5</v>
  </rv>
  <rv s="3">
    <fb>0.83</fb>
    <v>6</v>
  </rv>
  <rv s="3">
    <fb>449</fb>
    <v>6</v>
  </rv>
  <rv s="3">
    <fb>45561</fb>
    <v>5</v>
  </rv>
  <rv s="3">
    <fb>0.8</fb>
    <v>6</v>
  </rv>
  <rv s="3">
    <fb>455</fb>
    <v>6</v>
  </rv>
  <rv s="3">
    <fb>45562</fb>
    <v>5</v>
  </rv>
  <rv s="3">
    <fb>454.8</fb>
    <v>6</v>
  </rv>
  <rv s="3">
    <fb>45565</fb>
    <v>5</v>
  </rv>
  <rv s="3">
    <fb>0.81</fb>
    <v>6</v>
  </rv>
  <rv s="3">
    <fb>438.2</fb>
    <v>6</v>
  </rv>
  <rv s="3">
    <fb>45566</fb>
    <v>5</v>
  </rv>
  <rv s="3">
    <fb>0.82</fb>
    <v>6</v>
  </rv>
  <rv s="3">
    <fb>443</fb>
    <v>6</v>
  </rv>
  <rv s="3">
    <fb>45567</fb>
    <v>5</v>
  </rv>
  <rv s="3">
    <fb>440</fb>
    <v>6</v>
  </rv>
  <rv s="3">
    <fb>45568</fb>
    <v>5</v>
  </rv>
  <rv s="3">
    <fb>444.4</fb>
    <v>6</v>
  </rv>
  <rv s="3">
    <fb>45569</fb>
    <v>5</v>
  </rv>
  <rv s="3">
    <fb>464</fb>
    <v>6</v>
  </rv>
  <rv s="5">
    <v>7</v>
    <v>alvxa2</v>
    <v>Daily</v>
    <v>45204</v>
    <v>45570</v>
    <v>0</v>
    <v>1</v>
    <v>638635968000000000,638637108458469438,0</v>
    <v>0</v>
    <v>alvxa2</v>
    <v>XPHS:MER</v>
    <v>1</v>
  </rv>
  <rv s="5">
    <v>7</v>
    <v>alvs27</v>
    <v>Daily</v>
    <v>45204</v>
    <v>45570</v>
    <v>0</v>
    <v>1</v>
    <v>638635968000000000,638637107221933266,0</v>
    <v>0</v>
    <v>alvs27</v>
    <v>XPHS:FLI</v>
    <v>2</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_-[$₱-en-PH]* #,##0.00_-;-[$₱-en-PH]* #,##0.00_-;_-[$₱-en-PH]* "-"??_-;_-@_-</rpv>
    </rSty>
    <rSty dxfid="5">
      <rpv i="0">#,##0.00</rpv>
    </rSty>
    <rSty>
      <rpv i="1">1</rpv>
    </rSty>
    <rSty dxfid="4">
      <rpv i="0">#,##0</rpv>
    </rSty>
    <rSty dxfid="3"/>
    <rSty dxfid="1">
      <rpv i="0">_-[$₱-en-PH]* #,##0_-;-[$₱-en-PH]* #,##0_-;_-[$₱-en-PH]* "-"_-;_-@_-</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76679-6A41-4C07-BC8F-2ACE4452734E}" name="Table1" displayName="Table1" ref="B2:I20" totalsRowShown="0">
  <autoFilter ref="B2:I20" xr:uid="{61F76679-6A41-4C07-BC8F-2ACE4452734E}"/>
  <tableColumns count="8">
    <tableColumn id="1" xr3:uid="{068434A2-E62B-4323-AFB1-0DCD75BA78EC}" name="Date" dataDxfId="3"/>
    <tableColumn id="2" xr3:uid="{DD579CA5-D1BF-4036-9D35-FA30580F54A5}" name="Company"/>
    <tableColumn id="3" xr3:uid="{13E0487E-07A5-45A3-A0C5-306E53C225C8}" name="Stock Code">
      <calculatedColumnFormula array="1">_FV(C3,"Ticker symbol",TRUE)</calculatedColumnFormula>
    </tableColumn>
    <tableColumn id="4" xr3:uid="{C1426FD8-1840-401E-8C85-BDD828164AF5}" name="Transaction Type"/>
    <tableColumn id="5" xr3:uid="{6D746597-9121-46E1-B674-C187C81FAD72}" name="# of Shares" dataDxfId="2"/>
    <tableColumn id="6" xr3:uid="{A2F86303-C2E3-4345-B3B9-35F8F67F6E38}" name="Avg. Cost/Gain" dataDxfId="1">
      <calculatedColumnFormula array="1">_FV(C3,"Price")</calculatedColumnFormula>
    </tableColumn>
    <tableColumn id="9" xr3:uid="{BAA58AD7-FA41-47E6-9201-02DB5F0B0CEC}" name="Total Amount" dataDxfId="0">
      <calculatedColumnFormula>Table1[[#This Row],['# of Shares]]*Table1[[#This Row],[Avg. Cost/Gain]]</calculatedColumnFormula>
    </tableColumn>
    <tableColumn id="7" xr3:uid="{53BCEE88-3211-4C7A-A2D2-5A2F874043E1}"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108A-0E30-40DD-9F25-068911DCD1E7}">
  <dimension ref="B2:I20"/>
  <sheetViews>
    <sheetView workbookViewId="0">
      <selection activeCell="B21" sqref="B21"/>
    </sheetView>
  </sheetViews>
  <sheetFormatPr defaultRowHeight="15" x14ac:dyDescent="0.25"/>
  <cols>
    <col min="3" max="3" width="45.28515625" bestFit="1" customWidth="1"/>
    <col min="4" max="4" width="13.42578125" customWidth="1"/>
    <col min="5" max="5" width="18.28515625" customWidth="1"/>
    <col min="6" max="6" width="13" style="3" customWidth="1"/>
    <col min="7" max="7" width="17.5703125" bestFit="1" customWidth="1"/>
    <col min="8" max="8" width="17.28515625" bestFit="1" customWidth="1"/>
    <col min="9" max="9" width="15.5703125" customWidth="1"/>
  </cols>
  <sheetData>
    <row r="2" spans="2:9" x14ac:dyDescent="0.25">
      <c r="B2" t="s">
        <v>0</v>
      </c>
      <c r="C2" t="s">
        <v>1</v>
      </c>
      <c r="D2" t="s">
        <v>3</v>
      </c>
      <c r="E2" t="s">
        <v>4</v>
      </c>
      <c r="F2" s="3" t="s">
        <v>5</v>
      </c>
      <c r="G2" t="s">
        <v>11</v>
      </c>
      <c r="H2" t="s">
        <v>18</v>
      </c>
      <c r="I2" t="s">
        <v>6</v>
      </c>
    </row>
    <row r="3" spans="2:9" x14ac:dyDescent="0.25">
      <c r="B3" s="1">
        <v>45568</v>
      </c>
      <c r="C3" t="e" vm="1">
        <v>#VALUE!</v>
      </c>
      <c r="D3" t="str" cm="1">
        <f t="array" aca="1" ref="D3" ca="1">_FV(C3,"Ticker symbol",TRUE)</f>
        <v>TEL</v>
      </c>
      <c r="E3" t="s">
        <v>7</v>
      </c>
      <c r="F3" s="3">
        <v>100</v>
      </c>
      <c r="G3" s="2">
        <v>1521</v>
      </c>
      <c r="H3" s="2">
        <f>Table1[[#This Row],['# of Shares]]*Table1[[#This Row],[Avg. Cost/Gain]]</f>
        <v>152100</v>
      </c>
      <c r="I3" t="s">
        <v>8</v>
      </c>
    </row>
    <row r="4" spans="2:9" x14ac:dyDescent="0.25">
      <c r="B4" s="1">
        <v>45568</v>
      </c>
      <c r="C4" t="e" vm="2">
        <v>#VALUE!</v>
      </c>
      <c r="D4" t="str" cm="1">
        <f t="array" aca="1" ref="D4" ca="1">_FV(C4,"Ticker symbol",TRUE)</f>
        <v>FEU</v>
      </c>
      <c r="E4" t="s">
        <v>7</v>
      </c>
      <c r="F4" s="3">
        <v>130</v>
      </c>
      <c r="G4" s="2">
        <v>750</v>
      </c>
      <c r="H4" s="2">
        <f>Table1[[#This Row],['# of Shares]]*Table1[[#This Row],[Avg. Cost/Gain]]</f>
        <v>97500</v>
      </c>
      <c r="I4" t="s">
        <v>8</v>
      </c>
    </row>
    <row r="5" spans="2:9" x14ac:dyDescent="0.25">
      <c r="B5" s="1">
        <v>45568</v>
      </c>
      <c r="C5" t="e" vm="3">
        <v>#VALUE!</v>
      </c>
      <c r="D5" t="str" cm="1">
        <f t="array" aca="1" ref="D5" ca="1">_FV(C5,"Ticker symbol",TRUE)</f>
        <v>FLI</v>
      </c>
      <c r="E5" t="s">
        <v>7</v>
      </c>
      <c r="F5" s="3">
        <v>50000</v>
      </c>
      <c r="G5" s="2">
        <v>0.81</v>
      </c>
      <c r="H5" s="2">
        <f>Table1[[#This Row],['# of Shares]]*Table1[[#This Row],[Avg. Cost/Gain]]</f>
        <v>40500</v>
      </c>
      <c r="I5" t="s">
        <v>8</v>
      </c>
    </row>
    <row r="6" spans="2:9" x14ac:dyDescent="0.25">
      <c r="B6" s="1">
        <v>45568</v>
      </c>
      <c r="C6" t="e" vm="4">
        <v>#VALUE!</v>
      </c>
      <c r="D6" t="str" cm="1">
        <f t="array" aca="1" ref="D6" ca="1">_FV(C6,"Ticker symbol",TRUE)</f>
        <v>BDO</v>
      </c>
      <c r="E6" t="s">
        <v>7</v>
      </c>
      <c r="F6" s="3">
        <v>350</v>
      </c>
      <c r="G6" s="2">
        <v>156.9</v>
      </c>
      <c r="H6" s="2">
        <f>Table1[[#This Row],['# of Shares]]*Table1[[#This Row],[Avg. Cost/Gain]]</f>
        <v>54915</v>
      </c>
      <c r="I6" t="s">
        <v>8</v>
      </c>
    </row>
    <row r="7" spans="2:9" x14ac:dyDescent="0.25">
      <c r="B7" s="1">
        <v>45568</v>
      </c>
      <c r="C7" t="e" vm="5">
        <v>#VALUE!</v>
      </c>
      <c r="D7" t="str" cm="1">
        <f t="array" aca="1" ref="D7" ca="1">_FV(C7,"Ticker symbol",TRUE)</f>
        <v>MER</v>
      </c>
      <c r="E7" t="s">
        <v>7</v>
      </c>
      <c r="F7" s="3">
        <v>200</v>
      </c>
      <c r="G7" s="2">
        <v>444.4</v>
      </c>
      <c r="H7" s="2">
        <f>Table1[[#This Row],['# of Shares]]*Table1[[#This Row],[Avg. Cost/Gain]]</f>
        <v>88880</v>
      </c>
      <c r="I7" t="s">
        <v>8</v>
      </c>
    </row>
    <row r="8" spans="2:9" x14ac:dyDescent="0.25">
      <c r="B8" s="1">
        <v>45568</v>
      </c>
      <c r="C8" t="e" vm="6">
        <v>#VALUE!</v>
      </c>
      <c r="D8" t="str" cm="1">
        <f t="array" aca="1" ref="D8" ca="1">_FV(C8,"Ticker symbol",TRUE)</f>
        <v>MBT</v>
      </c>
      <c r="E8" t="s">
        <v>7</v>
      </c>
      <c r="F8" s="3">
        <v>800</v>
      </c>
      <c r="G8" s="2">
        <v>81</v>
      </c>
      <c r="H8" s="2">
        <f>Table1[[#This Row],['# of Shares]]*Table1[[#This Row],[Avg. Cost/Gain]]</f>
        <v>64800</v>
      </c>
      <c r="I8" t="s">
        <v>8</v>
      </c>
    </row>
    <row r="9" spans="2:9" x14ac:dyDescent="0.25">
      <c r="B9" s="1">
        <v>45568</v>
      </c>
      <c r="C9" t="e" vm="7">
        <v>#VALUE!</v>
      </c>
      <c r="D9" t="str" cm="1">
        <f t="array" aca="1" ref="D9" ca="1">_FV(C9,"Ticker symbol",TRUE)</f>
        <v>GSMI</v>
      </c>
      <c r="E9" t="s">
        <v>7</v>
      </c>
      <c r="F9" s="3">
        <v>40</v>
      </c>
      <c r="G9" s="2">
        <v>265.8</v>
      </c>
      <c r="H9" s="2">
        <f>Table1[[#This Row],['# of Shares]]*Table1[[#This Row],[Avg. Cost/Gain]]</f>
        <v>10632</v>
      </c>
      <c r="I9" t="s">
        <v>8</v>
      </c>
    </row>
    <row r="10" spans="2:9" ht="13.5" customHeight="1" x14ac:dyDescent="0.25">
      <c r="B10" s="1">
        <v>45569</v>
      </c>
      <c r="C10" t="e" vm="8">
        <v>#VALUE!</v>
      </c>
      <c r="D10" t="str" cm="1">
        <f t="array" aca="1" ref="D10" ca="1">_FV(C10,"Ticker symbol",TRUE)</f>
        <v>GLO</v>
      </c>
      <c r="E10" t="s">
        <v>7</v>
      </c>
      <c r="F10" s="3">
        <v>80</v>
      </c>
      <c r="G10" s="2">
        <v>2400</v>
      </c>
      <c r="H10" s="2">
        <f>Table1[[#This Row],['# of Shares]]*Table1[[#This Row],[Avg. Cost/Gain]]</f>
        <v>192000</v>
      </c>
      <c r="I10" t="s">
        <v>8</v>
      </c>
    </row>
    <row r="11" spans="2:9" x14ac:dyDescent="0.25">
      <c r="B11" s="1">
        <v>45569</v>
      </c>
      <c r="C11" t="e" vm="9">
        <v>#VALUE!</v>
      </c>
      <c r="D11" t="str" cm="1">
        <f t="array" aca="1" ref="D11" ca="1">_FV(C11,"Ticker symbol",TRUE)</f>
        <v>AP</v>
      </c>
      <c r="E11" t="s">
        <v>7</v>
      </c>
      <c r="F11" s="3">
        <v>500</v>
      </c>
      <c r="G11" s="2">
        <v>38</v>
      </c>
      <c r="H11" s="2">
        <f>Table1[[#This Row],['# of Shares]]*Table1[[#This Row],[Avg. Cost/Gain]]</f>
        <v>19000</v>
      </c>
      <c r="I11" t="s">
        <v>8</v>
      </c>
    </row>
    <row r="12" spans="2:9" x14ac:dyDescent="0.25">
      <c r="B12" s="1">
        <v>45569</v>
      </c>
      <c r="C12" t="e" vm="1">
        <v>#VALUE!</v>
      </c>
      <c r="D12" t="str" cm="1">
        <f t="array" aca="1" ref="D12" ca="1">_FV(C12,"Ticker symbol",TRUE)</f>
        <v>TEL</v>
      </c>
      <c r="E12" t="s">
        <v>10</v>
      </c>
      <c r="F12" s="3">
        <v>-100</v>
      </c>
      <c r="G12" s="2">
        <v>1560</v>
      </c>
      <c r="H12" s="2">
        <f>Table1[[#This Row],['# of Shares]]*Table1[[#This Row],[Avg. Cost/Gain]]</f>
        <v>-156000</v>
      </c>
      <c r="I12" t="s">
        <v>8</v>
      </c>
    </row>
    <row r="13" spans="2:9" x14ac:dyDescent="0.25">
      <c r="B13" s="1">
        <v>45569</v>
      </c>
      <c r="C13" t="e" vm="10">
        <v>#VALUE!</v>
      </c>
      <c r="D13" t="str" cm="1">
        <f t="array" aca="1" ref="D13" ca="1">_FV(C13,"Ticker symbol",TRUE)</f>
        <v>JFC</v>
      </c>
      <c r="E13" t="s">
        <v>10</v>
      </c>
      <c r="F13" s="3">
        <v>-200</v>
      </c>
      <c r="G13" s="2">
        <v>269.39999999999998</v>
      </c>
      <c r="H13" s="2">
        <f>Table1[[#This Row],['# of Shares]]*Table1[[#This Row],[Avg. Cost/Gain]]</f>
        <v>-53879.999999999993</v>
      </c>
      <c r="I13" t="s">
        <v>8</v>
      </c>
    </row>
    <row r="14" spans="2:9" x14ac:dyDescent="0.25">
      <c r="B14" s="1">
        <v>45569</v>
      </c>
      <c r="C14" t="e" vm="2">
        <v>#VALUE!</v>
      </c>
      <c r="D14" t="str" cm="1">
        <f t="array" aca="1" ref="D14" ca="1">_FV(C14,"Ticker symbol",TRUE)</f>
        <v>FEU</v>
      </c>
      <c r="E14" t="s">
        <v>10</v>
      </c>
      <c r="F14" s="3">
        <v>-100</v>
      </c>
      <c r="G14" s="2">
        <v>795</v>
      </c>
      <c r="H14" s="2">
        <f>Table1[[#This Row],['# of Shares]]*Table1[[#This Row],[Avg. Cost/Gain]]</f>
        <v>-79500</v>
      </c>
      <c r="I14" t="s">
        <v>8</v>
      </c>
    </row>
    <row r="15" spans="2:9" x14ac:dyDescent="0.25">
      <c r="B15" s="1">
        <v>45569</v>
      </c>
      <c r="C15" t="e" vm="11">
        <v>#VALUE!</v>
      </c>
      <c r="D15" t="str" cm="1">
        <f t="array" aca="1" ref="D15" ca="1">_FV(C15,"Ticker symbol",TRUE)</f>
        <v>SMPH</v>
      </c>
      <c r="E15" t="s">
        <v>10</v>
      </c>
      <c r="F15" s="3">
        <v>-200</v>
      </c>
      <c r="G15" s="2">
        <v>32.450000000000003</v>
      </c>
      <c r="H15" s="2">
        <f>Table1[[#This Row],['# of Shares]]*Table1[[#This Row],[Avg. Cost/Gain]]</f>
        <v>-6490.0000000000009</v>
      </c>
      <c r="I15" t="s">
        <v>8</v>
      </c>
    </row>
    <row r="16" spans="2:9" x14ac:dyDescent="0.25">
      <c r="B16" s="1">
        <v>45569</v>
      </c>
      <c r="C16" t="e" vm="8">
        <v>#VALUE!</v>
      </c>
      <c r="D16" t="str" cm="1">
        <f t="array" aca="1" ref="D16" ca="1">_FV(C16,"Ticker symbol",TRUE)</f>
        <v>GLO</v>
      </c>
      <c r="E16" t="s">
        <v>10</v>
      </c>
      <c r="F16" s="3">
        <v>-50</v>
      </c>
      <c r="G16" s="2" cm="1">
        <f t="array" aca="1" ref="G16" ca="1">_FV(C16,"Price")</f>
        <v>2400</v>
      </c>
      <c r="H16" s="2">
        <f ca="1">Table1[[#This Row],['# of Shares]]*Table1[[#This Row],[Avg. Cost/Gain]]</f>
        <v>-120000</v>
      </c>
      <c r="I16" t="s">
        <v>8</v>
      </c>
    </row>
    <row r="17" spans="2:9" x14ac:dyDescent="0.25">
      <c r="B17" s="1">
        <v>45569</v>
      </c>
      <c r="C17" t="e" vm="1">
        <v>#VALUE!</v>
      </c>
      <c r="D17" t="str" cm="1">
        <f t="array" aca="1" ref="D17" ca="1">_FV(C17,"Ticker symbol",TRUE)</f>
        <v>TEL</v>
      </c>
      <c r="E17" t="s">
        <v>10</v>
      </c>
      <c r="F17" s="3">
        <v>-80</v>
      </c>
      <c r="G17" s="2" cm="1">
        <f t="array" aca="1" ref="G17" ca="1">_FV(C17,"Price")</f>
        <v>1560</v>
      </c>
      <c r="H17" s="2">
        <f ca="1">Table1[[#This Row],['# of Shares]]*Table1[[#This Row],[Avg. Cost/Gain]]</f>
        <v>-124800</v>
      </c>
      <c r="I17" t="s">
        <v>8</v>
      </c>
    </row>
    <row r="18" spans="2:9" x14ac:dyDescent="0.25">
      <c r="B18" s="1">
        <v>45569</v>
      </c>
      <c r="C18" t="e" vm="6">
        <v>#VALUE!</v>
      </c>
      <c r="D18" t="str" cm="1">
        <f t="array" aca="1" ref="D18" ca="1">_FV(C18,"Ticker symbol",TRUE)</f>
        <v>MBT</v>
      </c>
      <c r="E18" t="s">
        <v>10</v>
      </c>
      <c r="F18" s="3">
        <v>-50</v>
      </c>
      <c r="G18" s="2" cm="1">
        <f t="array" aca="1" ref="G18" ca="1">_FV(C18,"Price")</f>
        <v>80.400000000000006</v>
      </c>
      <c r="H18" s="2">
        <f ca="1">Table1[[#This Row],['# of Shares]]*Table1[[#This Row],[Avg. Cost/Gain]]</f>
        <v>-4020.0000000000005</v>
      </c>
      <c r="I18" t="s">
        <v>8</v>
      </c>
    </row>
    <row r="19" spans="2:9" x14ac:dyDescent="0.25">
      <c r="B19" s="1">
        <v>45569</v>
      </c>
      <c r="C19" t="e" vm="7">
        <v>#VALUE!</v>
      </c>
      <c r="D19" t="str" cm="1">
        <f t="array" aca="1" ref="D19" ca="1">_FV(C19,"Ticker symbol",TRUE)</f>
        <v>GSMI</v>
      </c>
      <c r="E19" t="s">
        <v>10</v>
      </c>
      <c r="F19" s="3">
        <v>-20</v>
      </c>
      <c r="G19" s="2" cm="1">
        <f t="array" aca="1" ref="G19" ca="1">_FV(C19,"Price")</f>
        <v>266.39999999999998</v>
      </c>
      <c r="H19" s="2">
        <f ca="1">Table1[[#This Row],['# of Shares]]*Table1[[#This Row],[Avg. Cost/Gain]]</f>
        <v>-5328</v>
      </c>
      <c r="I19" t="s">
        <v>8</v>
      </c>
    </row>
    <row r="20" spans="2:9" x14ac:dyDescent="0.25">
      <c r="B20" s="1">
        <v>45569</v>
      </c>
      <c r="C20" t="e" vm="4">
        <v>#VALUE!</v>
      </c>
      <c r="D20" t="str" cm="1">
        <f t="array" aca="1" ref="D20" ca="1">_FV(C20,"Ticker symbol",TRUE)</f>
        <v>BDO</v>
      </c>
      <c r="E20" t="s">
        <v>10</v>
      </c>
      <c r="F20" s="3">
        <v>-200</v>
      </c>
      <c r="G20" s="2" cm="1">
        <f t="array" aca="1" ref="G20" ca="1">_FV(C20,"Price")</f>
        <v>158</v>
      </c>
      <c r="H20" s="2">
        <f ca="1">Table1[[#This Row],['# of Shares]]*Table1[[#This Row],[Avg. Cost/Gain]]</f>
        <v>-31600</v>
      </c>
      <c r="I20" t="s">
        <v>8</v>
      </c>
    </row>
  </sheetData>
  <dataValidations count="1">
    <dataValidation type="list" allowBlank="1" showInputMessage="1" showErrorMessage="1" sqref="E3:E20" xr:uid="{595B64C6-EB13-4464-AD43-5D873F6492E0}">
      <formula1>"BUY, SELL"</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ACB6-88B7-460E-90CC-5403B3EF03E9}">
  <dimension ref="A1:T38"/>
  <sheetViews>
    <sheetView showGridLines="0" tabSelected="1" zoomScaleNormal="100" workbookViewId="0">
      <selection activeCell="A36" sqref="A36"/>
    </sheetView>
  </sheetViews>
  <sheetFormatPr defaultRowHeight="15" x14ac:dyDescent="0.25"/>
  <cols>
    <col min="1" max="1" width="45.28515625" bestFit="1" customWidth="1"/>
    <col min="2" max="2" width="12.140625" customWidth="1"/>
    <col min="3" max="3" width="28.28515625" customWidth="1"/>
    <col min="4" max="4" width="11.85546875" customWidth="1"/>
    <col min="5" max="5" width="14.140625" customWidth="1"/>
    <col min="6" max="6" width="20.42578125" customWidth="1"/>
    <col min="7" max="7" width="18.140625" bestFit="1" customWidth="1"/>
    <col min="8" max="8" width="16.7109375" bestFit="1" customWidth="1"/>
    <col min="9" max="9" width="14.85546875" customWidth="1"/>
    <col min="10" max="10" width="14.5703125" customWidth="1"/>
    <col min="11" max="11" width="14.28515625" customWidth="1"/>
    <col min="12" max="12" width="17" customWidth="1"/>
    <col min="13" max="13" width="17.85546875" customWidth="1"/>
  </cols>
  <sheetData>
    <row r="1" spans="1:20" s="10" customFormat="1" ht="15" customHeight="1" x14ac:dyDescent="0.25">
      <c r="A1" s="25" t="s">
        <v>34</v>
      </c>
      <c r="B1" s="25"/>
      <c r="C1" s="25"/>
      <c r="D1" s="25"/>
      <c r="E1" s="25"/>
      <c r="F1" s="24" t="s">
        <v>24</v>
      </c>
      <c r="G1" s="24" t="s">
        <v>25</v>
      </c>
      <c r="H1" s="24" t="s">
        <v>26</v>
      </c>
      <c r="I1" s="12"/>
      <c r="J1" s="12"/>
      <c r="K1" s="12"/>
    </row>
    <row r="2" spans="1:20" s="10" customFormat="1" ht="32.25" customHeight="1" x14ac:dyDescent="0.25">
      <c r="A2" s="25"/>
      <c r="B2" s="25"/>
      <c r="C2" s="25"/>
      <c r="D2" s="25"/>
      <c r="E2" s="25"/>
      <c r="F2" s="24"/>
      <c r="G2" s="24"/>
      <c r="H2" s="24"/>
      <c r="I2" s="12"/>
      <c r="J2" s="12"/>
      <c r="K2" s="12"/>
    </row>
    <row r="3" spans="1:20" s="10" customFormat="1" ht="15" customHeight="1" x14ac:dyDescent="0.25">
      <c r="A3" s="25"/>
      <c r="B3" s="25"/>
      <c r="C3" s="25"/>
      <c r="D3" s="25"/>
      <c r="E3" s="25"/>
      <c r="F3" s="22">
        <f ca="1">SUM(_xlfn.ANCHORARRAY(F9))</f>
        <v>337978</v>
      </c>
      <c r="G3" s="21">
        <f ca="1">SUM(_xlfn.ANCHORARRAY(H9))</f>
        <v>61.45999999999998</v>
      </c>
      <c r="H3" s="22">
        <f ca="1">SUM(_xlfn.ANCHORARRAY(I9))</f>
        <v>10199.000000000007</v>
      </c>
      <c r="I3" s="12"/>
      <c r="J3" s="12"/>
      <c r="K3" s="12"/>
    </row>
    <row r="4" spans="1:20" s="10" customFormat="1" ht="15" customHeight="1" x14ac:dyDescent="0.25">
      <c r="A4" s="25"/>
      <c r="B4" s="25"/>
      <c r="C4" s="25"/>
      <c r="D4" s="25"/>
      <c r="E4" s="25"/>
      <c r="F4" s="23"/>
      <c r="G4" s="21"/>
      <c r="H4" s="23"/>
      <c r="I4" s="12"/>
      <c r="J4" s="12"/>
      <c r="K4" s="12"/>
    </row>
    <row r="5" spans="1:20" s="10" customFormat="1" ht="15" customHeight="1" x14ac:dyDescent="0.25">
      <c r="A5" s="25"/>
      <c r="B5" s="25"/>
      <c r="C5" s="25"/>
      <c r="D5" s="25"/>
      <c r="E5" s="25"/>
      <c r="F5" s="23"/>
      <c r="G5" s="21"/>
      <c r="H5" s="23"/>
      <c r="I5" s="12"/>
      <c r="J5" s="12"/>
      <c r="K5" s="12"/>
    </row>
    <row r="7" spans="1:20" x14ac:dyDescent="0.25">
      <c r="A7" s="18" t="s">
        <v>12</v>
      </c>
      <c r="B7" s="18"/>
      <c r="C7" s="18"/>
      <c r="D7" s="18"/>
      <c r="E7" s="18"/>
      <c r="F7" s="18"/>
      <c r="G7" s="18"/>
      <c r="H7" s="18"/>
      <c r="I7" s="18"/>
      <c r="J7" s="18"/>
      <c r="K7" s="18"/>
      <c r="M7" s="8"/>
      <c r="N7" s="8"/>
      <c r="O7" s="8"/>
      <c r="P7" s="8"/>
      <c r="Q7" s="8"/>
      <c r="R7" s="8"/>
      <c r="S7" s="8"/>
      <c r="T7" s="8"/>
    </row>
    <row r="8" spans="1:20" x14ac:dyDescent="0.25">
      <c r="A8" s="9" t="s">
        <v>1</v>
      </c>
      <c r="B8" s="9" t="s">
        <v>2</v>
      </c>
      <c r="C8" s="9" t="s">
        <v>13</v>
      </c>
      <c r="D8" s="9" t="s">
        <v>14</v>
      </c>
      <c r="E8" s="9" t="s">
        <v>15</v>
      </c>
      <c r="F8" s="9" t="s">
        <v>9</v>
      </c>
      <c r="G8" s="13" t="s">
        <v>16</v>
      </c>
      <c r="H8" s="9" t="s">
        <v>17</v>
      </c>
      <c r="I8" s="9" t="s">
        <v>19</v>
      </c>
      <c r="J8" s="9" t="s">
        <v>20</v>
      </c>
      <c r="K8" s="9" t="s">
        <v>21</v>
      </c>
    </row>
    <row r="9" spans="1:20" x14ac:dyDescent="0.25">
      <c r="A9" t="e" cm="1" vm="2">
        <f t="array" ref="A9:A16">_xlfn.UNIQUE(_xlfn._xlws.FILTER(Table1[Company],SUMIFS(Table1['# of Shares],Table1[Company],Table1[Company])&gt;0))</f>
        <v>#VALUE!</v>
      </c>
      <c r="B9" t="str" cm="1">
        <f t="array" aca="1" ref="B9:B16" ca="1">_FV(_xlfn.ANCHORARRAY(A9),"Ticker symbol",TRUE)</f>
        <v>FEU</v>
      </c>
      <c r="C9" t="str" cm="1">
        <f t="array" aca="1" ref="C9:C16" ca="1">_FV(_xlfn.ANCHORARRAY(A9),"Industry")</f>
        <v>School, College &amp; University</v>
      </c>
      <c r="D9" s="4" cm="1">
        <f t="array" ref="D9:D16">SUMIFS(Table1['# of Shares],Table1[Company],_xlfn.ANCHORARRAY(Dashboard!A9))</f>
        <v>30</v>
      </c>
      <c r="E9" s="6" cm="1">
        <f t="array" aca="1" ref="E9:E16" ca="1">_FV(_xlfn.ANCHORARRAY(A9),"Price")</f>
        <v>795</v>
      </c>
      <c r="F9" s="6" cm="1">
        <f t="array" aca="1" ref="F9:F16" ca="1">_xlfn.ANCHORARRAY(E9)*_xlfn.ANCHORARRAY(D9)</f>
        <v>23850</v>
      </c>
      <c r="G9" s="5" cm="1">
        <f t="array" aca="1" ref="G9:G16" ca="1">_xlfn.ANCHORARRAY(F9)/SUM(_xlfn.ANCHORARRAY(F9))</f>
        <v>7.0566723277846494E-2</v>
      </c>
      <c r="H9" s="7" cm="1">
        <f t="array" aca="1" ref="H9:H16" ca="1">_xlfn.ANCHORARRAY(E9)-_FV(_xlfn.ANCHORARRAY(A9),"Previous close",TRUE)</f>
        <v>45</v>
      </c>
      <c r="I9" s="6" cm="1">
        <f t="array" aca="1" ref="I9:I16" ca="1">_xlfn.ANCHORARRAY(F9)-SUMIFS(Table1[Total Amount],Table1[Company],_xlfn.ANCHORARRAY(Dashboard!A9))</f>
        <v>5850</v>
      </c>
      <c r="J9" s="6" cm="1">
        <f t="array" aca="1" ref="J9:J16" ca="1">_FV(_xlfn.ANCHORARRAY(A9),"52 week high",TRUE)</f>
        <v>800</v>
      </c>
      <c r="K9" s="6" cm="1">
        <f t="array" aca="1" ref="K9:K16" ca="1">_FV(_xlfn.ANCHORARRAY(A9),"52 week low",TRUE)</f>
        <v>540</v>
      </c>
    </row>
    <row r="10" spans="1:20" x14ac:dyDescent="0.25">
      <c r="A10" t="e" vm="3">
        <v>#VALUE!</v>
      </c>
      <c r="B10" t="str">
        <f ca="1"/>
        <v>FLI</v>
      </c>
      <c r="C10" t="str">
        <f ca="1"/>
        <v>Real Estate Operations</v>
      </c>
      <c r="D10" s="4">
        <v>50000</v>
      </c>
      <c r="E10" s="6">
        <f ca="1"/>
        <v>0.82</v>
      </c>
      <c r="F10" s="6">
        <f ca="1"/>
        <v>41000</v>
      </c>
      <c r="G10" s="5">
        <f ca="1"/>
        <v>0.1213096710436774</v>
      </c>
      <c r="H10" s="7">
        <f ca="1"/>
        <v>9.9999999999998979E-3</v>
      </c>
      <c r="I10" s="6">
        <f ca="1"/>
        <v>500</v>
      </c>
      <c r="J10" s="6">
        <f ca="1"/>
        <v>0.88</v>
      </c>
      <c r="K10" s="6">
        <f ca="1"/>
        <v>0.54</v>
      </c>
    </row>
    <row r="11" spans="1:20" x14ac:dyDescent="0.25">
      <c r="A11" t="e" vm="4">
        <v>#VALUE!</v>
      </c>
      <c r="B11" t="str">
        <f ca="1"/>
        <v>BDO</v>
      </c>
      <c r="C11" t="str">
        <f ca="1"/>
        <v>Banking Services</v>
      </c>
      <c r="D11" s="4">
        <v>150</v>
      </c>
      <c r="E11" s="6">
        <f ca="1"/>
        <v>158</v>
      </c>
      <c r="F11" s="6">
        <f ca="1"/>
        <v>23700</v>
      </c>
      <c r="G11" s="5">
        <f ca="1"/>
        <v>7.0122907408174492E-2</v>
      </c>
      <c r="H11" s="7">
        <f ca="1"/>
        <v>1.0999999999999943</v>
      </c>
      <c r="I11" s="6">
        <f ca="1"/>
        <v>385</v>
      </c>
      <c r="J11" s="6">
        <f ca="1"/>
        <v>169</v>
      </c>
      <c r="K11" s="6">
        <f ca="1"/>
        <v>122</v>
      </c>
    </row>
    <row r="12" spans="1:20" x14ac:dyDescent="0.25">
      <c r="A12" t="e" vm="5">
        <v>#VALUE!</v>
      </c>
      <c r="B12" t="str">
        <f ca="1"/>
        <v>MER</v>
      </c>
      <c r="C12" t="str">
        <f ca="1"/>
        <v>Electrical Utilities &amp; IPPs</v>
      </c>
      <c r="D12" s="4">
        <v>200</v>
      </c>
      <c r="E12" s="6">
        <f ca="1"/>
        <v>464</v>
      </c>
      <c r="F12" s="6">
        <f ca="1"/>
        <v>92800</v>
      </c>
      <c r="G12" s="5">
        <f ca="1"/>
        <v>0.27457408470373812</v>
      </c>
      <c r="H12" s="7">
        <f ca="1"/>
        <v>19.600000000000023</v>
      </c>
      <c r="I12" s="6">
        <f ca="1"/>
        <v>3920</v>
      </c>
      <c r="J12" s="6">
        <f ca="1"/>
        <v>464</v>
      </c>
      <c r="K12" s="6">
        <f ca="1"/>
        <v>345</v>
      </c>
    </row>
    <row r="13" spans="1:20" x14ac:dyDescent="0.25">
      <c r="A13" t="e" vm="6">
        <v>#VALUE!</v>
      </c>
      <c r="B13" t="str">
        <f ca="1"/>
        <v>MBT</v>
      </c>
      <c r="C13" t="str">
        <f ca="1"/>
        <v>Banking Services</v>
      </c>
      <c r="D13" s="4">
        <v>750</v>
      </c>
      <c r="E13" s="6">
        <f ca="1"/>
        <v>80.400000000000006</v>
      </c>
      <c r="F13" s="6">
        <f ca="1"/>
        <v>60300.000000000007</v>
      </c>
      <c r="G13" s="5">
        <f ca="1"/>
        <v>0.17841397960814021</v>
      </c>
      <c r="H13" s="7">
        <f ca="1"/>
        <v>-0.59999999999999432</v>
      </c>
      <c r="I13" s="6">
        <f ca="1"/>
        <v>-479.99999999999272</v>
      </c>
      <c r="J13" s="6">
        <f ca="1"/>
        <v>82.6</v>
      </c>
      <c r="K13" s="6">
        <f ca="1"/>
        <v>47.630600000000001</v>
      </c>
    </row>
    <row r="14" spans="1:20" x14ac:dyDescent="0.25">
      <c r="A14" t="e" vm="7">
        <v>#VALUE!</v>
      </c>
      <c r="B14" t="str">
        <f ca="1"/>
        <v>GSMI</v>
      </c>
      <c r="C14" t="str">
        <f ca="1"/>
        <v>Beverages</v>
      </c>
      <c r="D14" s="4">
        <v>20</v>
      </c>
      <c r="E14" s="6">
        <f ca="1"/>
        <v>266.39999999999998</v>
      </c>
      <c r="F14" s="6">
        <f ca="1"/>
        <v>5328</v>
      </c>
      <c r="G14" s="5">
        <f ca="1"/>
        <v>1.5764339690749102E-2</v>
      </c>
      <c r="H14" s="7">
        <f ca="1"/>
        <v>0.59999999999996589</v>
      </c>
      <c r="I14" s="6">
        <f ca="1"/>
        <v>24</v>
      </c>
      <c r="J14" s="6">
        <f ca="1"/>
        <v>268</v>
      </c>
      <c r="K14" s="6">
        <f ca="1"/>
        <v>150.2243</v>
      </c>
    </row>
    <row r="15" spans="1:20" x14ac:dyDescent="0.25">
      <c r="A15" t="e" vm="8">
        <v>#VALUE!</v>
      </c>
      <c r="B15" t="str">
        <f ca="1"/>
        <v>GLO</v>
      </c>
      <c r="C15" t="str">
        <f ca="1"/>
        <v>Telecommunications Services</v>
      </c>
      <c r="D15" s="4">
        <v>30</v>
      </c>
      <c r="E15" s="6">
        <f ca="1"/>
        <v>2400</v>
      </c>
      <c r="F15" s="6">
        <f ca="1"/>
        <v>72000</v>
      </c>
      <c r="G15" s="5">
        <f ca="1"/>
        <v>0.21303161744255544</v>
      </c>
      <c r="H15" s="7">
        <f ca="1"/>
        <v>-4</v>
      </c>
      <c r="I15" s="6">
        <f ca="1"/>
        <v>0</v>
      </c>
      <c r="J15" s="7">
        <f ca="1"/>
        <v>2448</v>
      </c>
      <c r="K15" s="7">
        <f ca="1"/>
        <v>1698</v>
      </c>
    </row>
    <row r="16" spans="1:20" x14ac:dyDescent="0.25">
      <c r="A16" t="e" vm="9">
        <v>#VALUE!</v>
      </c>
      <c r="B16" t="str">
        <f ca="1"/>
        <v>AP</v>
      </c>
      <c r="C16" t="str">
        <f ca="1"/>
        <v>Electrical Utilities &amp; IPPs</v>
      </c>
      <c r="D16" s="4">
        <v>500</v>
      </c>
      <c r="E16" s="6">
        <f ca="1"/>
        <v>38</v>
      </c>
      <c r="F16" s="6">
        <f ca="1"/>
        <v>19000</v>
      </c>
      <c r="G16" s="5">
        <f ca="1"/>
        <v>5.6216676825118793E-2</v>
      </c>
      <c r="H16" s="7">
        <f ca="1"/>
        <v>-0.25</v>
      </c>
      <c r="I16" s="6">
        <f ca="1"/>
        <v>0</v>
      </c>
      <c r="J16" s="7">
        <f ca="1"/>
        <v>39.549999999999997</v>
      </c>
      <c r="K16" s="7">
        <f ca="1"/>
        <v>32.4</v>
      </c>
    </row>
    <row r="17" spans="1:11" x14ac:dyDescent="0.25">
      <c r="D17" s="4"/>
      <c r="E17" s="6"/>
      <c r="F17" s="6"/>
      <c r="G17" s="5"/>
      <c r="H17" s="7"/>
      <c r="I17" s="6"/>
      <c r="J17" s="7"/>
      <c r="K17" s="7"/>
    </row>
    <row r="18" spans="1:11" x14ac:dyDescent="0.25">
      <c r="A18" s="18" t="s">
        <v>22</v>
      </c>
      <c r="B18" s="18"/>
      <c r="D18" s="18" t="s">
        <v>23</v>
      </c>
      <c r="E18" s="18"/>
      <c r="F18" s="18"/>
      <c r="H18" s="18" t="s">
        <v>27</v>
      </c>
      <c r="I18" s="18"/>
      <c r="J18" s="18"/>
      <c r="K18" s="18"/>
    </row>
    <row r="20" spans="1:11" x14ac:dyDescent="0.25">
      <c r="G20" s="11"/>
      <c r="H20" t="s">
        <v>28</v>
      </c>
      <c r="I20" s="14" t="e" vm="3">
        <v>#VALUE!</v>
      </c>
      <c r="J20" t="s">
        <v>29</v>
      </c>
      <c r="K20" s="15">
        <v>12</v>
      </c>
    </row>
    <row r="21" spans="1:11" x14ac:dyDescent="0.25">
      <c r="H21" s="16"/>
      <c r="I21" s="16"/>
      <c r="J21" s="16"/>
      <c r="K21" s="16"/>
    </row>
    <row r="37" spans="7:12" x14ac:dyDescent="0.25">
      <c r="G37" s="17"/>
      <c r="H37" s="16"/>
      <c r="I37" s="16"/>
      <c r="J37" s="16"/>
      <c r="K37" s="16"/>
      <c r="L37" s="17"/>
    </row>
    <row r="38" spans="7:12" x14ac:dyDescent="0.25">
      <c r="H38" t="s">
        <v>33</v>
      </c>
      <c r="I38" s="19" t="e" vm="5">
        <v>#VALUE!</v>
      </c>
      <c r="J38" s="20"/>
    </row>
  </sheetData>
  <mergeCells count="12">
    <mergeCell ref="H18:K18"/>
    <mergeCell ref="I38:J38"/>
    <mergeCell ref="G3:G5"/>
    <mergeCell ref="H3:H5"/>
    <mergeCell ref="F1:F2"/>
    <mergeCell ref="G1:G2"/>
    <mergeCell ref="H1:H2"/>
    <mergeCell ref="A7:K7"/>
    <mergeCell ref="A18:B18"/>
    <mergeCell ref="D18:F18"/>
    <mergeCell ref="A1:E5"/>
    <mergeCell ref="F3:F5"/>
  </mergeCells>
  <conditionalFormatting sqref="F9:F17">
    <cfRule type="dataBar" priority="1">
      <dataBar>
        <cfvo type="min"/>
        <cfvo type="max"/>
        <color rgb="FF638EC6"/>
      </dataBar>
      <extLst>
        <ext xmlns:x14="http://schemas.microsoft.com/office/spreadsheetml/2009/9/main" uri="{B025F937-C7B1-47D3-B67F-A62EFF666E3E}">
          <x14:id>{21255A49-03ED-4620-BA8C-47D7D7DA350C}</x14:id>
        </ext>
      </extLst>
    </cfRule>
  </conditionalFormatting>
  <conditionalFormatting sqref="G9:G14">
    <cfRule type="dataBar" priority="7">
      <dataBar>
        <cfvo type="min"/>
        <cfvo type="max"/>
        <color rgb="FF638EC6"/>
      </dataBar>
      <extLst>
        <ext xmlns:x14="http://schemas.microsoft.com/office/spreadsheetml/2009/9/main" uri="{B025F937-C7B1-47D3-B67F-A62EFF666E3E}">
          <x14:id>{22EAFDAD-F4FE-4CF2-925B-203C13DE3005}</x14:id>
        </ext>
      </extLst>
    </cfRule>
  </conditionalFormatting>
  <conditionalFormatting sqref="G9:G17">
    <cfRule type="dataBar" priority="5">
      <dataBar>
        <cfvo type="min"/>
        <cfvo type="max"/>
        <color rgb="FF638EC6"/>
      </dataBar>
      <extLst>
        <ext xmlns:x14="http://schemas.microsoft.com/office/spreadsheetml/2009/9/main" uri="{B025F937-C7B1-47D3-B67F-A62EFF666E3E}">
          <x14:id>{8415FC03-22D7-41E1-904E-259CB9B9D563}</x14:id>
        </ext>
      </extLst>
    </cfRule>
  </conditionalFormatting>
  <conditionalFormatting sqref="H9:H17">
    <cfRule type="colorScale" priority="2">
      <colorScale>
        <cfvo type="min"/>
        <cfvo type="percentile" val="50"/>
        <cfvo type="max"/>
        <color rgb="FFF8696B"/>
        <color rgb="FFFFEB84"/>
        <color rgb="FF63BE7B"/>
      </colorScale>
    </cfRule>
  </conditionalFormatting>
  <conditionalFormatting sqref="I9:I17">
    <cfRule type="dataBar" priority="3">
      <dataBar>
        <cfvo type="min"/>
        <cfvo type="max"/>
        <color rgb="FF638EC6"/>
      </dataBar>
      <extLst>
        <ext xmlns:x14="http://schemas.microsoft.com/office/spreadsheetml/2009/9/main" uri="{B025F937-C7B1-47D3-B67F-A62EFF666E3E}">
          <x14:id>{E7B35E81-C3C2-46E0-A503-B65ED89765D3}</x14:id>
        </ext>
      </extLst>
    </cfRule>
    <cfRule type="dataBar" priority="6">
      <dataBar>
        <cfvo type="min"/>
        <cfvo type="max"/>
        <color rgb="FF638EC6"/>
      </dataBar>
      <extLst>
        <ext xmlns:x14="http://schemas.microsoft.com/office/spreadsheetml/2009/9/main" uri="{B025F937-C7B1-47D3-B67F-A62EFF666E3E}">
          <x14:id>{4ED1C09C-D987-497D-AF0C-8A1278B58325}</x14:id>
        </ext>
      </extLst>
    </cfRule>
  </conditionalFormatting>
  <dataValidations count="2">
    <dataValidation type="list" allowBlank="1" showInputMessage="1" showErrorMessage="1" sqref="K20" xr:uid="{D0F7E6BA-F7D5-429C-BB10-87F2BFA59933}">
      <formula1>"1,3,6,12"</formula1>
    </dataValidation>
    <dataValidation type="list" allowBlank="1" showInputMessage="1" showErrorMessage="1" sqref="I20 I38" xr:uid="{EC0BD2B5-D4D9-4A25-81A3-68788FF05D95}">
      <formula1>$A$9:$A$16</formula1>
    </dataValidation>
  </dataValidations>
  <pageMargins left="0.7" right="0.7" top="0.75" bottom="0.75" header="0.3" footer="0.3"/>
  <pageSetup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dataBar" id="{21255A49-03ED-4620-BA8C-47D7D7DA350C}">
            <x14:dataBar minLength="0" maxLength="100" border="1" negativeBarBorderColorSameAsPositive="0">
              <x14:cfvo type="autoMin"/>
              <x14:cfvo type="autoMax"/>
              <x14:borderColor rgb="FF638EC6"/>
              <x14:negativeFillColor rgb="FFFF0000"/>
              <x14:negativeBorderColor rgb="FFFF0000"/>
              <x14:axisColor rgb="FF000000"/>
            </x14:dataBar>
          </x14:cfRule>
          <xm:sqref>F9:F17</xm:sqref>
        </x14:conditionalFormatting>
        <x14:conditionalFormatting xmlns:xm="http://schemas.microsoft.com/office/excel/2006/main">
          <x14:cfRule type="dataBar" id="{22EAFDAD-F4FE-4CF2-925B-203C13DE3005}">
            <x14:dataBar minLength="0" maxLength="100" border="1" negativeBarBorderColorSameAsPositive="0">
              <x14:cfvo type="autoMin"/>
              <x14:cfvo type="autoMax"/>
              <x14:borderColor rgb="FF638EC6"/>
              <x14:negativeFillColor rgb="FFFF0000"/>
              <x14:negativeBorderColor rgb="FFFF0000"/>
              <x14:axisColor rgb="FF000000"/>
            </x14:dataBar>
          </x14:cfRule>
          <xm:sqref>G9:G14</xm:sqref>
        </x14:conditionalFormatting>
        <x14:conditionalFormatting xmlns:xm="http://schemas.microsoft.com/office/excel/2006/main">
          <x14:cfRule type="dataBar" id="{8415FC03-22D7-41E1-904E-259CB9B9D563}">
            <x14:dataBar minLength="0" maxLength="100" gradient="0">
              <x14:cfvo type="autoMin"/>
              <x14:cfvo type="autoMax"/>
              <x14:negativeFillColor rgb="FFFF0000"/>
              <x14:axisColor rgb="FF000000"/>
            </x14:dataBar>
          </x14:cfRule>
          <xm:sqref>G9:G17</xm:sqref>
        </x14:conditionalFormatting>
        <x14:conditionalFormatting xmlns:xm="http://schemas.microsoft.com/office/excel/2006/main">
          <x14:cfRule type="dataBar" id="{E7B35E81-C3C2-46E0-A503-B65ED89765D3}">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4ED1C09C-D987-497D-AF0C-8A1278B58325}">
            <x14:dataBar minLength="0" maxLength="100" border="1" negativeBarBorderColorSameAsPositive="0">
              <x14:cfvo type="autoMin"/>
              <x14:cfvo type="autoMax"/>
              <x14:borderColor rgb="FF638EC6"/>
              <x14:negativeFillColor rgb="FFFF0000"/>
              <x14:negativeBorderColor rgb="FFFF0000"/>
              <x14:axisColor rgb="FF000000"/>
            </x14:dataBar>
          </x14:cfRule>
          <xm:sqref>I9:I17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AFE0-77C3-42E8-820A-A73B0B4F61A5}">
  <dimension ref="B2:H250"/>
  <sheetViews>
    <sheetView zoomScale="115" zoomScaleNormal="115" workbookViewId="0">
      <selection activeCell="I10" sqref="I10"/>
    </sheetView>
  </sheetViews>
  <sheetFormatPr defaultRowHeight="15" x14ac:dyDescent="0.25"/>
  <cols>
    <col min="2" max="2" width="14.42578125" customWidth="1"/>
    <col min="3" max="3" width="11.42578125" customWidth="1"/>
    <col min="5" max="5" width="13.7109375" bestFit="1" customWidth="1"/>
  </cols>
  <sheetData>
    <row r="2" spans="2:8" x14ac:dyDescent="0.25">
      <c r="B2" s="18" t="s">
        <v>30</v>
      </c>
      <c r="C2" s="18"/>
      <c r="E2" s="18" t="s">
        <v>32</v>
      </c>
      <c r="F2" s="18"/>
      <c r="G2" s="18"/>
      <c r="H2" s="18"/>
    </row>
    <row r="3" spans="2:8" x14ac:dyDescent="0.25">
      <c r="B3" s="9" t="s">
        <v>31</v>
      </c>
      <c r="C3" s="14" t="e" vm="3">
        <f>Dashboard!I20</f>
        <v>#VALUE!</v>
      </c>
      <c r="E3" s="9" t="s">
        <v>32</v>
      </c>
      <c r="F3" s="26" t="e" vm="5">
        <f>Dashboard!I38</f>
        <v>#VALUE!</v>
      </c>
      <c r="G3" s="26"/>
      <c r="H3" s="26"/>
    </row>
    <row r="4" spans="2:8" x14ac:dyDescent="0.25">
      <c r="B4" s="9" t="s">
        <v>29</v>
      </c>
      <c r="C4" s="15">
        <f>Dashboard!K20</f>
        <v>12</v>
      </c>
      <c r="E4" s="9" t="s">
        <v>29</v>
      </c>
      <c r="F4" s="26">
        <f>C4</f>
        <v>12</v>
      </c>
      <c r="G4" s="26"/>
      <c r="H4" s="26"/>
    </row>
    <row r="6" spans="2:8" x14ac:dyDescent="0.25">
      <c r="B6" t="str" cm="1">
        <f t="array" aca="1" ref="B6:C250" ca="1">_xlfn.STOCKHISTORY(C3,EDATE(TODAY(),-C4),TODAY())</f>
        <v>Date</v>
      </c>
      <c r="C6" t="str">
        <f ca="1"/>
        <v>Close</v>
      </c>
      <c r="E6" t="str" cm="1">
        <f t="array" aca="1" ref="E6:F250" ca="1">_xlfn.STOCKHISTORY(F3,EDATE(TODAY(),-F4),TODAY())</f>
        <v>Date</v>
      </c>
      <c r="F6" t="str">
        <f ca="1"/>
        <v>Close</v>
      </c>
    </row>
    <row r="7" spans="2:8" x14ac:dyDescent="0.25">
      <c r="B7" vm="12">
        <f ca="1"/>
        <v>45204</v>
      </c>
      <c r="C7" vm="13">
        <f ca="1"/>
        <v>0.61</v>
      </c>
      <c r="E7" vm="12">
        <f ca="1"/>
        <v>45204</v>
      </c>
      <c r="F7" vm="14">
        <f ca="1"/>
        <v>366</v>
      </c>
    </row>
    <row r="8" spans="2:8" x14ac:dyDescent="0.25">
      <c r="B8" vm="15">
        <f ca="1"/>
        <v>45205</v>
      </c>
      <c r="C8" vm="13">
        <f ca="1"/>
        <v>0.61</v>
      </c>
      <c r="E8" vm="15">
        <f ca="1"/>
        <v>45205</v>
      </c>
      <c r="F8" vm="16">
        <f ca="1"/>
        <v>370</v>
      </c>
    </row>
    <row r="9" spans="2:8" x14ac:dyDescent="0.25">
      <c r="B9" vm="17">
        <f ca="1"/>
        <v>45208</v>
      </c>
      <c r="C9" vm="13">
        <f ca="1"/>
        <v>0.61</v>
      </c>
      <c r="E9" vm="17">
        <f ca="1"/>
        <v>45208</v>
      </c>
      <c r="F9" vm="18">
        <f ca="1"/>
        <v>365</v>
      </c>
    </row>
    <row r="10" spans="2:8" x14ac:dyDescent="0.25">
      <c r="B10" vm="19">
        <f ca="1"/>
        <v>45209</v>
      </c>
      <c r="C10" vm="13">
        <f ca="1"/>
        <v>0.61</v>
      </c>
      <c r="E10" vm="19">
        <f ca="1"/>
        <v>45209</v>
      </c>
      <c r="F10" vm="18">
        <f ca="1"/>
        <v>365</v>
      </c>
    </row>
    <row r="11" spans="2:8" x14ac:dyDescent="0.25">
      <c r="B11" vm="20">
        <f ca="1"/>
        <v>45210</v>
      </c>
      <c r="C11" vm="13">
        <f ca="1"/>
        <v>0.61</v>
      </c>
      <c r="E11" vm="20">
        <f ca="1"/>
        <v>45210</v>
      </c>
      <c r="F11" vm="21">
        <f ca="1"/>
        <v>375</v>
      </c>
    </row>
    <row r="12" spans="2:8" x14ac:dyDescent="0.25">
      <c r="B12" vm="22">
        <f ca="1"/>
        <v>45211</v>
      </c>
      <c r="C12" vm="23">
        <f ca="1"/>
        <v>0.62</v>
      </c>
      <c r="E12" vm="22">
        <f ca="1"/>
        <v>45211</v>
      </c>
      <c r="F12" vm="24">
        <f ca="1"/>
        <v>374</v>
      </c>
    </row>
    <row r="13" spans="2:8" x14ac:dyDescent="0.25">
      <c r="B13" vm="25">
        <f ca="1"/>
        <v>45212</v>
      </c>
      <c r="C13" vm="13">
        <f ca="1"/>
        <v>0.61</v>
      </c>
      <c r="E13" vm="25">
        <f ca="1"/>
        <v>45212</v>
      </c>
      <c r="F13" vm="26">
        <f ca="1"/>
        <v>376.2</v>
      </c>
    </row>
    <row r="14" spans="2:8" x14ac:dyDescent="0.25">
      <c r="B14" vm="27">
        <f ca="1"/>
        <v>45215</v>
      </c>
      <c r="C14" vm="23">
        <f ca="1"/>
        <v>0.62</v>
      </c>
      <c r="E14" vm="27">
        <f ca="1"/>
        <v>45215</v>
      </c>
      <c r="F14" vm="28">
        <f ca="1"/>
        <v>376.4</v>
      </c>
    </row>
    <row r="15" spans="2:8" x14ac:dyDescent="0.25">
      <c r="B15" vm="29">
        <f ca="1"/>
        <v>45216</v>
      </c>
      <c r="C15" vm="30">
        <f ca="1"/>
        <v>0.63</v>
      </c>
      <c r="E15" vm="29">
        <f ca="1"/>
        <v>45216</v>
      </c>
      <c r="F15" vm="31">
        <f ca="1"/>
        <v>380</v>
      </c>
    </row>
    <row r="16" spans="2:8" x14ac:dyDescent="0.25">
      <c r="B16" vm="32">
        <f ca="1"/>
        <v>45217</v>
      </c>
      <c r="C16" vm="30">
        <f ca="1"/>
        <v>0.63</v>
      </c>
      <c r="E16" vm="32">
        <f ca="1"/>
        <v>45217</v>
      </c>
      <c r="F16" vm="33">
        <f ca="1"/>
        <v>388.6</v>
      </c>
    </row>
    <row r="17" spans="2:6" x14ac:dyDescent="0.25">
      <c r="B17" vm="34">
        <f ca="1"/>
        <v>45218</v>
      </c>
      <c r="C17" vm="13">
        <f ca="1"/>
        <v>0.61</v>
      </c>
      <c r="E17" vm="34">
        <f ca="1"/>
        <v>45218</v>
      </c>
      <c r="F17" vm="35">
        <f ca="1"/>
        <v>375.6</v>
      </c>
    </row>
    <row r="18" spans="2:6" x14ac:dyDescent="0.25">
      <c r="B18" vm="36">
        <f ca="1"/>
        <v>45219</v>
      </c>
      <c r="C18" vm="13">
        <f ca="1"/>
        <v>0.61</v>
      </c>
      <c r="E18" vm="36">
        <f ca="1"/>
        <v>45219</v>
      </c>
      <c r="F18" vm="37">
        <f ca="1"/>
        <v>379</v>
      </c>
    </row>
    <row r="19" spans="2:6" x14ac:dyDescent="0.25">
      <c r="B19" vm="38">
        <f ca="1"/>
        <v>45222</v>
      </c>
      <c r="C19" vm="13">
        <f ca="1"/>
        <v>0.61</v>
      </c>
      <c r="E19" vm="38">
        <f ca="1"/>
        <v>45222</v>
      </c>
      <c r="F19" vm="24">
        <f ca="1"/>
        <v>374</v>
      </c>
    </row>
    <row r="20" spans="2:6" x14ac:dyDescent="0.25">
      <c r="B20" vm="39">
        <f ca="1"/>
        <v>45223</v>
      </c>
      <c r="C20" vm="13">
        <f ca="1"/>
        <v>0.61</v>
      </c>
      <c r="E20" vm="39">
        <f ca="1"/>
        <v>45223</v>
      </c>
      <c r="F20" vm="16">
        <f ca="1"/>
        <v>370</v>
      </c>
    </row>
    <row r="21" spans="2:6" x14ac:dyDescent="0.25">
      <c r="B21" vm="40">
        <f ca="1"/>
        <v>45224</v>
      </c>
      <c r="C21" vm="41">
        <f ca="1"/>
        <v>0.6</v>
      </c>
      <c r="E21" vm="40">
        <f ca="1"/>
        <v>45224</v>
      </c>
      <c r="F21" vm="16">
        <f ca="1"/>
        <v>370</v>
      </c>
    </row>
    <row r="22" spans="2:6" x14ac:dyDescent="0.25">
      <c r="B22" vm="42">
        <f ca="1"/>
        <v>45225</v>
      </c>
      <c r="C22" vm="13">
        <f ca="1"/>
        <v>0.61</v>
      </c>
      <c r="E22" vm="42">
        <f ca="1"/>
        <v>45225</v>
      </c>
      <c r="F22" vm="43">
        <f ca="1"/>
        <v>360</v>
      </c>
    </row>
    <row r="23" spans="2:6" x14ac:dyDescent="0.25">
      <c r="B23" vm="44">
        <f ca="1"/>
        <v>45226</v>
      </c>
      <c r="C23" vm="41">
        <f ca="1"/>
        <v>0.6</v>
      </c>
      <c r="E23" vm="44">
        <f ca="1"/>
        <v>45226</v>
      </c>
      <c r="F23" vm="45">
        <f ca="1"/>
        <v>352.2</v>
      </c>
    </row>
    <row r="24" spans="2:6" x14ac:dyDescent="0.25">
      <c r="B24" vm="46">
        <f ca="1"/>
        <v>45230</v>
      </c>
      <c r="C24" vm="13">
        <f ca="1"/>
        <v>0.61</v>
      </c>
      <c r="E24" vm="46">
        <f ca="1"/>
        <v>45230</v>
      </c>
      <c r="F24" vm="47">
        <f ca="1"/>
        <v>355</v>
      </c>
    </row>
    <row r="25" spans="2:6" x14ac:dyDescent="0.25">
      <c r="B25" vm="48">
        <f ca="1"/>
        <v>45233</v>
      </c>
      <c r="C25" vm="41">
        <f ca="1"/>
        <v>0.6</v>
      </c>
      <c r="E25" vm="48">
        <f ca="1"/>
        <v>45233</v>
      </c>
      <c r="F25" vm="47">
        <f ca="1"/>
        <v>355</v>
      </c>
    </row>
    <row r="26" spans="2:6" x14ac:dyDescent="0.25">
      <c r="B26" vm="49">
        <f ca="1"/>
        <v>45236</v>
      </c>
      <c r="C26" vm="13">
        <f ca="1"/>
        <v>0.61</v>
      </c>
      <c r="E26" vm="49">
        <f ca="1"/>
        <v>45236</v>
      </c>
      <c r="F26" vm="50">
        <f ca="1"/>
        <v>352</v>
      </c>
    </row>
    <row r="27" spans="2:6" x14ac:dyDescent="0.25">
      <c r="B27" vm="51">
        <f ca="1"/>
        <v>45237</v>
      </c>
      <c r="C27" vm="41">
        <f ca="1"/>
        <v>0.6</v>
      </c>
      <c r="E27" vm="51">
        <f ca="1"/>
        <v>45237</v>
      </c>
      <c r="F27" vm="52">
        <f ca="1"/>
        <v>364.4</v>
      </c>
    </row>
    <row r="28" spans="2:6" x14ac:dyDescent="0.25">
      <c r="B28" vm="53">
        <f ca="1"/>
        <v>45238</v>
      </c>
      <c r="C28" vm="13">
        <f ca="1"/>
        <v>0.61</v>
      </c>
      <c r="E28" vm="53">
        <f ca="1"/>
        <v>45238</v>
      </c>
      <c r="F28" vm="54">
        <f ca="1"/>
        <v>372</v>
      </c>
    </row>
    <row r="29" spans="2:6" x14ac:dyDescent="0.25">
      <c r="B29" vm="55">
        <f ca="1"/>
        <v>45239</v>
      </c>
      <c r="C29" vm="56">
        <f ca="1"/>
        <v>0.59</v>
      </c>
      <c r="E29" vm="55">
        <f ca="1"/>
        <v>45239</v>
      </c>
      <c r="F29" vm="57">
        <f ca="1"/>
        <v>369</v>
      </c>
    </row>
    <row r="30" spans="2:6" x14ac:dyDescent="0.25">
      <c r="B30" vm="58">
        <f ca="1"/>
        <v>45240</v>
      </c>
      <c r="C30" vm="59">
        <f ca="1"/>
        <v>0.57999999999999996</v>
      </c>
      <c r="E30" vm="58">
        <f ca="1"/>
        <v>45240</v>
      </c>
      <c r="F30" vm="18">
        <f ca="1"/>
        <v>365</v>
      </c>
    </row>
    <row r="31" spans="2:6" x14ac:dyDescent="0.25">
      <c r="B31" vm="60">
        <f ca="1"/>
        <v>45243</v>
      </c>
      <c r="C31" vm="61">
        <f ca="1"/>
        <v>0.56000000000000005</v>
      </c>
      <c r="E31" vm="60">
        <f ca="1"/>
        <v>45243</v>
      </c>
      <c r="F31" vm="62">
        <f ca="1"/>
        <v>362.8</v>
      </c>
    </row>
    <row r="32" spans="2:6" x14ac:dyDescent="0.25">
      <c r="B32" vm="63">
        <f ca="1"/>
        <v>45244</v>
      </c>
      <c r="C32" vm="64">
        <f ca="1"/>
        <v>0.56999999999999995</v>
      </c>
      <c r="E32" vm="63">
        <f ca="1"/>
        <v>45244</v>
      </c>
      <c r="F32" vm="65">
        <f ca="1"/>
        <v>363</v>
      </c>
    </row>
    <row r="33" spans="2:6" x14ac:dyDescent="0.25">
      <c r="B33" vm="66">
        <f ca="1"/>
        <v>45245</v>
      </c>
      <c r="C33" vm="61">
        <f ca="1"/>
        <v>0.56000000000000005</v>
      </c>
      <c r="E33" vm="66">
        <f ca="1"/>
        <v>45245</v>
      </c>
      <c r="F33" vm="43">
        <f ca="1"/>
        <v>360</v>
      </c>
    </row>
    <row r="34" spans="2:6" x14ac:dyDescent="0.25">
      <c r="B34" vm="67">
        <f ca="1"/>
        <v>45246</v>
      </c>
      <c r="C34" vm="68">
        <f ca="1"/>
        <v>0.55000000000000004</v>
      </c>
      <c r="E34" vm="67">
        <f ca="1"/>
        <v>45246</v>
      </c>
      <c r="F34" vm="69">
        <f ca="1"/>
        <v>371</v>
      </c>
    </row>
    <row r="35" spans="2:6" x14ac:dyDescent="0.25">
      <c r="B35" vm="70">
        <f ca="1"/>
        <v>45247</v>
      </c>
      <c r="C35" vm="59">
        <f ca="1"/>
        <v>0.57999999999999996</v>
      </c>
      <c r="E35" vm="70">
        <f ca="1"/>
        <v>45247</v>
      </c>
      <c r="F35" vm="71">
        <f ca="1"/>
        <v>378</v>
      </c>
    </row>
    <row r="36" spans="2:6" x14ac:dyDescent="0.25">
      <c r="B36" vm="72">
        <f ca="1"/>
        <v>45250</v>
      </c>
      <c r="C36" vm="61">
        <f ca="1"/>
        <v>0.56000000000000005</v>
      </c>
      <c r="E36" vm="72">
        <f ca="1"/>
        <v>45250</v>
      </c>
      <c r="F36" vm="73">
        <f ca="1"/>
        <v>377.2</v>
      </c>
    </row>
    <row r="37" spans="2:6" x14ac:dyDescent="0.25">
      <c r="B37" vm="74">
        <f ca="1"/>
        <v>45251</v>
      </c>
      <c r="C37" vm="68">
        <f ca="1"/>
        <v>0.55000000000000004</v>
      </c>
      <c r="E37" vm="74">
        <f ca="1"/>
        <v>45251</v>
      </c>
      <c r="F37" vm="75">
        <f ca="1"/>
        <v>373</v>
      </c>
    </row>
    <row r="38" spans="2:6" x14ac:dyDescent="0.25">
      <c r="B38" vm="76">
        <f ca="1"/>
        <v>45252</v>
      </c>
      <c r="C38" vm="68">
        <f ca="1"/>
        <v>0.55000000000000004</v>
      </c>
      <c r="E38" vm="76">
        <f ca="1"/>
        <v>45252</v>
      </c>
      <c r="F38" vm="75">
        <f ca="1"/>
        <v>373</v>
      </c>
    </row>
    <row r="39" spans="2:6" x14ac:dyDescent="0.25">
      <c r="B39" vm="77">
        <f ca="1"/>
        <v>45253</v>
      </c>
      <c r="C39" vm="68">
        <f ca="1"/>
        <v>0.55000000000000004</v>
      </c>
      <c r="E39" vm="77">
        <f ca="1"/>
        <v>45253</v>
      </c>
      <c r="F39" vm="54">
        <f ca="1"/>
        <v>372</v>
      </c>
    </row>
    <row r="40" spans="2:6" x14ac:dyDescent="0.25">
      <c r="B40" vm="78">
        <f ca="1"/>
        <v>45254</v>
      </c>
      <c r="C40" vm="61">
        <f ca="1"/>
        <v>0.56000000000000005</v>
      </c>
      <c r="E40" vm="78">
        <f ca="1"/>
        <v>45254</v>
      </c>
      <c r="F40" vm="79">
        <f ca="1"/>
        <v>370.6</v>
      </c>
    </row>
    <row r="41" spans="2:6" x14ac:dyDescent="0.25">
      <c r="B41" vm="80">
        <f ca="1"/>
        <v>45258</v>
      </c>
      <c r="C41" vm="81">
        <f ca="1"/>
        <v>0.54</v>
      </c>
      <c r="E41" vm="80">
        <f ca="1"/>
        <v>45258</v>
      </c>
      <c r="F41" vm="82">
        <f ca="1"/>
        <v>368</v>
      </c>
    </row>
    <row r="42" spans="2:6" x14ac:dyDescent="0.25">
      <c r="B42" vm="83">
        <f ca="1"/>
        <v>45259</v>
      </c>
      <c r="C42" vm="68">
        <f ca="1"/>
        <v>0.55000000000000004</v>
      </c>
      <c r="E42" vm="83">
        <f ca="1"/>
        <v>45259</v>
      </c>
      <c r="F42" vm="24">
        <f ca="1"/>
        <v>374</v>
      </c>
    </row>
    <row r="43" spans="2:6" x14ac:dyDescent="0.25">
      <c r="B43" vm="84">
        <f ca="1"/>
        <v>45260</v>
      </c>
      <c r="C43" vm="61">
        <f ca="1"/>
        <v>0.56000000000000005</v>
      </c>
      <c r="E43" vm="84">
        <f ca="1"/>
        <v>45260</v>
      </c>
      <c r="F43" vm="43">
        <f ca="1"/>
        <v>360</v>
      </c>
    </row>
    <row r="44" spans="2:6" x14ac:dyDescent="0.25">
      <c r="B44" vm="85">
        <f ca="1"/>
        <v>45261</v>
      </c>
      <c r="C44" vm="61">
        <f ca="1"/>
        <v>0.56000000000000005</v>
      </c>
      <c r="E44" vm="85">
        <f ca="1"/>
        <v>45261</v>
      </c>
      <c r="F44" vm="86">
        <f ca="1"/>
        <v>367</v>
      </c>
    </row>
    <row r="45" spans="2:6" x14ac:dyDescent="0.25">
      <c r="B45" vm="87">
        <f ca="1"/>
        <v>45264</v>
      </c>
      <c r="C45" vm="64">
        <f ca="1"/>
        <v>0.56999999999999995</v>
      </c>
      <c r="E45" vm="87">
        <f ca="1"/>
        <v>45264</v>
      </c>
      <c r="F45" vm="16">
        <f ca="1"/>
        <v>370</v>
      </c>
    </row>
    <row r="46" spans="2:6" x14ac:dyDescent="0.25">
      <c r="B46" vm="88">
        <f ca="1"/>
        <v>45265</v>
      </c>
      <c r="C46" vm="61">
        <f ca="1"/>
        <v>0.56000000000000005</v>
      </c>
      <c r="E46" vm="88">
        <f ca="1"/>
        <v>45265</v>
      </c>
      <c r="F46" vm="86">
        <f ca="1"/>
        <v>367</v>
      </c>
    </row>
    <row r="47" spans="2:6" x14ac:dyDescent="0.25">
      <c r="B47" vm="89">
        <f ca="1"/>
        <v>45266</v>
      </c>
      <c r="C47" vm="81">
        <f ca="1"/>
        <v>0.54</v>
      </c>
      <c r="E47" vm="89">
        <f ca="1"/>
        <v>45266</v>
      </c>
      <c r="F47" vm="75">
        <f ca="1"/>
        <v>373</v>
      </c>
    </row>
    <row r="48" spans="2:6" x14ac:dyDescent="0.25">
      <c r="B48" vm="90">
        <f ca="1"/>
        <v>45267</v>
      </c>
      <c r="C48" vm="61">
        <f ca="1"/>
        <v>0.56000000000000005</v>
      </c>
      <c r="E48" vm="90">
        <f ca="1"/>
        <v>45267</v>
      </c>
      <c r="F48" vm="91">
        <f ca="1"/>
        <v>372.6</v>
      </c>
    </row>
    <row r="49" spans="2:6" x14ac:dyDescent="0.25">
      <c r="B49" vm="92">
        <f ca="1"/>
        <v>45271</v>
      </c>
      <c r="C49" vm="68">
        <f ca="1"/>
        <v>0.55000000000000004</v>
      </c>
      <c r="E49" vm="92">
        <f ca="1"/>
        <v>45271</v>
      </c>
      <c r="F49" vm="91">
        <f ca="1"/>
        <v>372.6</v>
      </c>
    </row>
    <row r="50" spans="2:6" x14ac:dyDescent="0.25">
      <c r="B50" vm="93">
        <f ca="1"/>
        <v>45272</v>
      </c>
      <c r="C50" vm="64">
        <f ca="1"/>
        <v>0.56999999999999995</v>
      </c>
      <c r="E50" vm="93">
        <f ca="1"/>
        <v>45272</v>
      </c>
      <c r="F50" vm="94">
        <f ca="1"/>
        <v>375.8</v>
      </c>
    </row>
    <row r="51" spans="2:6" x14ac:dyDescent="0.25">
      <c r="B51" vm="95">
        <f ca="1"/>
        <v>45273</v>
      </c>
      <c r="C51" vm="68">
        <f ca="1"/>
        <v>0.55000000000000004</v>
      </c>
      <c r="E51" vm="95">
        <f ca="1"/>
        <v>45273</v>
      </c>
      <c r="F51" vm="96">
        <f ca="1"/>
        <v>371.8</v>
      </c>
    </row>
    <row r="52" spans="2:6" x14ac:dyDescent="0.25">
      <c r="B52" vm="97">
        <f ca="1"/>
        <v>45274</v>
      </c>
      <c r="C52" vm="61">
        <f ca="1"/>
        <v>0.56000000000000005</v>
      </c>
      <c r="E52" vm="97">
        <f ca="1"/>
        <v>45274</v>
      </c>
      <c r="F52" vm="31">
        <f ca="1"/>
        <v>380</v>
      </c>
    </row>
    <row r="53" spans="2:6" x14ac:dyDescent="0.25">
      <c r="B53" vm="98">
        <f ca="1"/>
        <v>45275</v>
      </c>
      <c r="C53" vm="81">
        <f ca="1"/>
        <v>0.54</v>
      </c>
      <c r="E53" vm="98">
        <f ca="1"/>
        <v>45275</v>
      </c>
      <c r="F53" vm="99">
        <f ca="1"/>
        <v>385</v>
      </c>
    </row>
    <row r="54" spans="2:6" x14ac:dyDescent="0.25">
      <c r="B54" vm="100">
        <f ca="1"/>
        <v>45278</v>
      </c>
      <c r="C54" vm="68">
        <f ca="1"/>
        <v>0.55000000000000004</v>
      </c>
      <c r="E54" vm="100">
        <f ca="1"/>
        <v>45278</v>
      </c>
      <c r="F54" vm="21">
        <f ca="1"/>
        <v>375</v>
      </c>
    </row>
    <row r="55" spans="2:6" x14ac:dyDescent="0.25">
      <c r="B55" vm="101">
        <f ca="1"/>
        <v>45279</v>
      </c>
      <c r="C55" vm="61">
        <f ca="1"/>
        <v>0.56000000000000005</v>
      </c>
      <c r="E55" vm="101">
        <f ca="1"/>
        <v>45279</v>
      </c>
      <c r="F55" vm="102">
        <f ca="1"/>
        <v>383</v>
      </c>
    </row>
    <row r="56" spans="2:6" x14ac:dyDescent="0.25">
      <c r="B56" vm="103">
        <f ca="1"/>
        <v>45280</v>
      </c>
      <c r="C56" vm="61">
        <f ca="1"/>
        <v>0.56000000000000005</v>
      </c>
      <c r="E56" vm="103">
        <f ca="1"/>
        <v>45280</v>
      </c>
      <c r="F56" vm="104">
        <f ca="1"/>
        <v>389</v>
      </c>
    </row>
    <row r="57" spans="2:6" x14ac:dyDescent="0.25">
      <c r="B57" vm="105">
        <f ca="1"/>
        <v>45281</v>
      </c>
      <c r="C57" vm="61">
        <f ca="1"/>
        <v>0.56000000000000005</v>
      </c>
      <c r="E57" vm="105">
        <f ca="1"/>
        <v>45281</v>
      </c>
      <c r="F57" vm="106">
        <f ca="1"/>
        <v>387</v>
      </c>
    </row>
    <row r="58" spans="2:6" x14ac:dyDescent="0.25">
      <c r="B58" vm="107">
        <f ca="1"/>
        <v>45282</v>
      </c>
      <c r="C58" vm="64">
        <f ca="1"/>
        <v>0.56999999999999995</v>
      </c>
      <c r="E58" vm="107">
        <f ca="1"/>
        <v>45282</v>
      </c>
      <c r="F58" vm="108">
        <f ca="1"/>
        <v>388</v>
      </c>
    </row>
    <row r="59" spans="2:6" x14ac:dyDescent="0.25">
      <c r="B59" vm="109">
        <f ca="1"/>
        <v>45287</v>
      </c>
      <c r="C59" vm="64">
        <f ca="1"/>
        <v>0.56999999999999995</v>
      </c>
      <c r="E59" vm="109">
        <f ca="1"/>
        <v>45287</v>
      </c>
      <c r="F59" vm="110">
        <f ca="1"/>
        <v>393</v>
      </c>
    </row>
    <row r="60" spans="2:6" x14ac:dyDescent="0.25">
      <c r="B60" vm="111">
        <f ca="1"/>
        <v>45288</v>
      </c>
      <c r="C60" vm="64">
        <f ca="1"/>
        <v>0.56999999999999995</v>
      </c>
      <c r="E60" vm="111">
        <f ca="1"/>
        <v>45288</v>
      </c>
      <c r="F60" vm="112">
        <f ca="1"/>
        <v>398</v>
      </c>
    </row>
    <row r="61" spans="2:6" x14ac:dyDescent="0.25">
      <c r="B61" vm="113">
        <f ca="1"/>
        <v>45289</v>
      </c>
      <c r="C61" vm="56">
        <f ca="1"/>
        <v>0.59</v>
      </c>
      <c r="E61" vm="113">
        <f ca="1"/>
        <v>45289</v>
      </c>
      <c r="F61" vm="114">
        <f ca="1"/>
        <v>399</v>
      </c>
    </row>
    <row r="62" spans="2:6" x14ac:dyDescent="0.25">
      <c r="B62" vm="115">
        <f ca="1"/>
        <v>45293</v>
      </c>
      <c r="C62" vm="41">
        <f ca="1"/>
        <v>0.6</v>
      </c>
      <c r="E62" vm="115">
        <f ca="1"/>
        <v>45293</v>
      </c>
      <c r="F62" vm="114">
        <f ca="1"/>
        <v>399</v>
      </c>
    </row>
    <row r="63" spans="2:6" x14ac:dyDescent="0.25">
      <c r="B63" vm="116">
        <f ca="1"/>
        <v>45294</v>
      </c>
      <c r="C63" vm="13">
        <f ca="1"/>
        <v>0.61</v>
      </c>
      <c r="E63" vm="116">
        <f ca="1"/>
        <v>45294</v>
      </c>
      <c r="F63" vm="117">
        <f ca="1"/>
        <v>394</v>
      </c>
    </row>
    <row r="64" spans="2:6" x14ac:dyDescent="0.25">
      <c r="B64" vm="118">
        <f ca="1"/>
        <v>45295</v>
      </c>
      <c r="C64" vm="23">
        <f ca="1"/>
        <v>0.62</v>
      </c>
      <c r="E64" vm="118">
        <f ca="1"/>
        <v>45295</v>
      </c>
      <c r="F64" vm="119">
        <f ca="1"/>
        <v>397</v>
      </c>
    </row>
    <row r="65" spans="2:6" x14ac:dyDescent="0.25">
      <c r="B65" vm="120">
        <f ca="1"/>
        <v>45296</v>
      </c>
      <c r="C65" vm="121">
        <f ca="1"/>
        <v>0.65</v>
      </c>
      <c r="E65" vm="120">
        <f ca="1"/>
        <v>45296</v>
      </c>
      <c r="F65" vm="114">
        <f ca="1"/>
        <v>399</v>
      </c>
    </row>
    <row r="66" spans="2:6" x14ac:dyDescent="0.25">
      <c r="B66" vm="122">
        <f ca="1"/>
        <v>45299</v>
      </c>
      <c r="C66" vm="121">
        <f ca="1"/>
        <v>0.65</v>
      </c>
      <c r="E66" vm="122">
        <f ca="1"/>
        <v>45299</v>
      </c>
      <c r="F66" vm="123">
        <f ca="1"/>
        <v>395</v>
      </c>
    </row>
    <row r="67" spans="2:6" x14ac:dyDescent="0.25">
      <c r="B67" vm="124">
        <f ca="1"/>
        <v>45300</v>
      </c>
      <c r="C67" vm="125">
        <f ca="1"/>
        <v>0.67</v>
      </c>
      <c r="E67" vm="124">
        <f ca="1"/>
        <v>45300</v>
      </c>
      <c r="F67" vm="126">
        <f ca="1"/>
        <v>391</v>
      </c>
    </row>
    <row r="68" spans="2:6" x14ac:dyDescent="0.25">
      <c r="B68" vm="127">
        <f ca="1"/>
        <v>45301</v>
      </c>
      <c r="C68" vm="128">
        <f ca="1"/>
        <v>0.68</v>
      </c>
      <c r="E68" vm="127">
        <f ca="1"/>
        <v>45301</v>
      </c>
      <c r="F68" vm="129">
        <f ca="1"/>
        <v>382</v>
      </c>
    </row>
    <row r="69" spans="2:6" x14ac:dyDescent="0.25">
      <c r="B69" vm="130">
        <f ca="1"/>
        <v>45302</v>
      </c>
      <c r="C69" vm="125">
        <f ca="1"/>
        <v>0.67</v>
      </c>
      <c r="E69" vm="130">
        <f ca="1"/>
        <v>45302</v>
      </c>
      <c r="F69" vm="31">
        <f ca="1"/>
        <v>380</v>
      </c>
    </row>
    <row r="70" spans="2:6" x14ac:dyDescent="0.25">
      <c r="B70" vm="131">
        <f ca="1"/>
        <v>45303</v>
      </c>
      <c r="C70" vm="128">
        <f ca="1"/>
        <v>0.68</v>
      </c>
      <c r="E70" vm="131">
        <f ca="1"/>
        <v>45303</v>
      </c>
      <c r="F70" vm="31">
        <f ca="1"/>
        <v>380</v>
      </c>
    </row>
    <row r="71" spans="2:6" x14ac:dyDescent="0.25">
      <c r="B71" vm="132">
        <f ca="1"/>
        <v>45306</v>
      </c>
      <c r="C71" vm="125">
        <f ca="1"/>
        <v>0.67</v>
      </c>
      <c r="E71" vm="132">
        <f ca="1"/>
        <v>45306</v>
      </c>
      <c r="F71" vm="133">
        <f ca="1"/>
        <v>381</v>
      </c>
    </row>
    <row r="72" spans="2:6" x14ac:dyDescent="0.25">
      <c r="B72" vm="134">
        <f ca="1"/>
        <v>45307</v>
      </c>
      <c r="C72" vm="125">
        <f ca="1"/>
        <v>0.67</v>
      </c>
      <c r="E72" vm="134">
        <f ca="1"/>
        <v>45307</v>
      </c>
      <c r="F72" vm="135">
        <f ca="1"/>
        <v>372.2</v>
      </c>
    </row>
    <row r="73" spans="2:6" x14ac:dyDescent="0.25">
      <c r="B73" vm="136">
        <f ca="1"/>
        <v>45308</v>
      </c>
      <c r="C73" vm="128">
        <f ca="1"/>
        <v>0.68</v>
      </c>
      <c r="E73" vm="136">
        <f ca="1"/>
        <v>45308</v>
      </c>
      <c r="F73" vm="137">
        <f ca="1"/>
        <v>373.2</v>
      </c>
    </row>
    <row r="74" spans="2:6" x14ac:dyDescent="0.25">
      <c r="B74" vm="138">
        <f ca="1"/>
        <v>45309</v>
      </c>
      <c r="C74" vm="128">
        <f ca="1"/>
        <v>0.68</v>
      </c>
      <c r="E74" vm="138">
        <f ca="1"/>
        <v>45309</v>
      </c>
      <c r="F74" vm="24">
        <f ca="1"/>
        <v>374</v>
      </c>
    </row>
    <row r="75" spans="2:6" x14ac:dyDescent="0.25">
      <c r="B75" vm="139">
        <f ca="1"/>
        <v>45310</v>
      </c>
      <c r="C75" vm="125">
        <f ca="1"/>
        <v>0.67</v>
      </c>
      <c r="E75" vm="139">
        <f ca="1"/>
        <v>45310</v>
      </c>
      <c r="F75" vm="140">
        <f ca="1"/>
        <v>377</v>
      </c>
    </row>
    <row r="76" spans="2:6" x14ac:dyDescent="0.25">
      <c r="B76" vm="141">
        <f ca="1"/>
        <v>45313</v>
      </c>
      <c r="C76" vm="125">
        <f ca="1"/>
        <v>0.67</v>
      </c>
      <c r="E76" vm="141">
        <f ca="1"/>
        <v>45313</v>
      </c>
      <c r="F76" vm="99">
        <f ca="1"/>
        <v>385</v>
      </c>
    </row>
    <row r="77" spans="2:6" x14ac:dyDescent="0.25">
      <c r="B77" vm="142">
        <f ca="1"/>
        <v>45314</v>
      </c>
      <c r="C77" vm="128">
        <f ca="1"/>
        <v>0.68</v>
      </c>
      <c r="E77" vm="142">
        <f ca="1"/>
        <v>45314</v>
      </c>
      <c r="F77" vm="143">
        <f ca="1"/>
        <v>383.4</v>
      </c>
    </row>
    <row r="78" spans="2:6" x14ac:dyDescent="0.25">
      <c r="B78" vm="144">
        <f ca="1"/>
        <v>45315</v>
      </c>
      <c r="C78" vm="128">
        <f ca="1"/>
        <v>0.68</v>
      </c>
      <c r="E78" vm="144">
        <f ca="1"/>
        <v>45315</v>
      </c>
      <c r="F78" vm="102">
        <f ca="1"/>
        <v>383</v>
      </c>
    </row>
    <row r="79" spans="2:6" x14ac:dyDescent="0.25">
      <c r="B79" vm="145">
        <f ca="1"/>
        <v>45316</v>
      </c>
      <c r="C79" vm="128">
        <f ca="1"/>
        <v>0.68</v>
      </c>
      <c r="E79" vm="145">
        <f ca="1"/>
        <v>45316</v>
      </c>
      <c r="F79" vm="31">
        <f ca="1"/>
        <v>380</v>
      </c>
    </row>
    <row r="80" spans="2:6" x14ac:dyDescent="0.25">
      <c r="B80" vm="146">
        <f ca="1"/>
        <v>45317</v>
      </c>
      <c r="C80" vm="128">
        <f ca="1"/>
        <v>0.68</v>
      </c>
      <c r="E80" vm="146">
        <f ca="1"/>
        <v>45317</v>
      </c>
      <c r="F80" vm="147">
        <f ca="1"/>
        <v>377.4</v>
      </c>
    </row>
    <row r="81" spans="2:6" x14ac:dyDescent="0.25">
      <c r="B81" vm="148">
        <f ca="1"/>
        <v>45320</v>
      </c>
      <c r="C81" vm="125">
        <f ca="1"/>
        <v>0.67</v>
      </c>
      <c r="E81" vm="148">
        <f ca="1"/>
        <v>45320</v>
      </c>
      <c r="F81" vm="149">
        <f ca="1"/>
        <v>376</v>
      </c>
    </row>
    <row r="82" spans="2:6" x14ac:dyDescent="0.25">
      <c r="B82" vm="150">
        <f ca="1"/>
        <v>45321</v>
      </c>
      <c r="C82" vm="151">
        <f ca="1"/>
        <v>0.69</v>
      </c>
      <c r="E82" vm="150">
        <f ca="1"/>
        <v>45321</v>
      </c>
      <c r="F82" vm="82">
        <f ca="1"/>
        <v>368</v>
      </c>
    </row>
    <row r="83" spans="2:6" x14ac:dyDescent="0.25">
      <c r="B83" vm="152">
        <f ca="1"/>
        <v>45322</v>
      </c>
      <c r="C83" vm="151">
        <f ca="1"/>
        <v>0.69</v>
      </c>
      <c r="E83" vm="152">
        <f ca="1"/>
        <v>45322</v>
      </c>
      <c r="F83" vm="153">
        <f ca="1"/>
        <v>362</v>
      </c>
    </row>
    <row r="84" spans="2:6" x14ac:dyDescent="0.25">
      <c r="B84" vm="154">
        <f ca="1"/>
        <v>45323</v>
      </c>
      <c r="C84" vm="128">
        <f ca="1"/>
        <v>0.68</v>
      </c>
      <c r="E84" vm="154">
        <f ca="1"/>
        <v>45323</v>
      </c>
      <c r="F84" vm="155">
        <f ca="1"/>
        <v>357</v>
      </c>
    </row>
    <row r="85" spans="2:6" x14ac:dyDescent="0.25">
      <c r="B85" vm="156">
        <f ca="1"/>
        <v>45324</v>
      </c>
      <c r="C85" vm="151">
        <f ca="1"/>
        <v>0.69</v>
      </c>
      <c r="E85" vm="156">
        <f ca="1"/>
        <v>45324</v>
      </c>
      <c r="F85" vm="65">
        <f ca="1"/>
        <v>363</v>
      </c>
    </row>
    <row r="86" spans="2:6" x14ac:dyDescent="0.25">
      <c r="B86" vm="157">
        <f ca="1"/>
        <v>45327</v>
      </c>
      <c r="C86" vm="128">
        <f ca="1"/>
        <v>0.68</v>
      </c>
      <c r="E86" vm="157">
        <f ca="1"/>
        <v>45327</v>
      </c>
      <c r="F86" vm="158">
        <f ca="1"/>
        <v>368.8</v>
      </c>
    </row>
    <row r="87" spans="2:6" x14ac:dyDescent="0.25">
      <c r="B87" vm="159">
        <f ca="1"/>
        <v>45328</v>
      </c>
      <c r="C87" vm="128">
        <f ca="1"/>
        <v>0.68</v>
      </c>
      <c r="E87" vm="159">
        <f ca="1"/>
        <v>45328</v>
      </c>
      <c r="F87" vm="18">
        <f ca="1"/>
        <v>365</v>
      </c>
    </row>
    <row r="88" spans="2:6" x14ac:dyDescent="0.25">
      <c r="B88" vm="160">
        <f ca="1"/>
        <v>45329</v>
      </c>
      <c r="C88" vm="125">
        <f ca="1"/>
        <v>0.67</v>
      </c>
      <c r="E88" vm="160">
        <f ca="1"/>
        <v>45329</v>
      </c>
      <c r="F88" vm="54">
        <f ca="1"/>
        <v>372</v>
      </c>
    </row>
    <row r="89" spans="2:6" x14ac:dyDescent="0.25">
      <c r="B89" vm="161">
        <f ca="1"/>
        <v>45330</v>
      </c>
      <c r="C89" vm="128">
        <f ca="1"/>
        <v>0.68</v>
      </c>
      <c r="E89" vm="161">
        <f ca="1"/>
        <v>45330</v>
      </c>
      <c r="F89" vm="86">
        <f ca="1"/>
        <v>367</v>
      </c>
    </row>
    <row r="90" spans="2:6" x14ac:dyDescent="0.25">
      <c r="B90" vm="162">
        <f ca="1"/>
        <v>45334</v>
      </c>
      <c r="C90" vm="128">
        <f ca="1"/>
        <v>0.68</v>
      </c>
      <c r="E90" vm="162">
        <f ca="1"/>
        <v>45334</v>
      </c>
      <c r="F90" vm="43">
        <f ca="1"/>
        <v>360</v>
      </c>
    </row>
    <row r="91" spans="2:6" x14ac:dyDescent="0.25">
      <c r="B91" vm="163">
        <f ca="1"/>
        <v>45335</v>
      </c>
      <c r="C91" vm="151">
        <f ca="1"/>
        <v>0.69</v>
      </c>
      <c r="E91" vm="163">
        <f ca="1"/>
        <v>45335</v>
      </c>
      <c r="F91" vm="164">
        <f ca="1"/>
        <v>355.6</v>
      </c>
    </row>
    <row r="92" spans="2:6" x14ac:dyDescent="0.25">
      <c r="B92" vm="165">
        <f ca="1"/>
        <v>45336</v>
      </c>
      <c r="C92" vm="128">
        <f ca="1"/>
        <v>0.68</v>
      </c>
      <c r="E92" vm="165">
        <f ca="1"/>
        <v>45336</v>
      </c>
      <c r="F92" vm="166">
        <f ca="1"/>
        <v>361.8</v>
      </c>
    </row>
    <row r="93" spans="2:6" x14ac:dyDescent="0.25">
      <c r="B93" vm="167">
        <f ca="1"/>
        <v>45337</v>
      </c>
      <c r="C93" vm="168">
        <f ca="1"/>
        <v>0.7</v>
      </c>
      <c r="E93" vm="167">
        <f ca="1"/>
        <v>45337</v>
      </c>
      <c r="F93" vm="153">
        <f ca="1"/>
        <v>362</v>
      </c>
    </row>
    <row r="94" spans="2:6" x14ac:dyDescent="0.25">
      <c r="B94" vm="169">
        <f ca="1"/>
        <v>45338</v>
      </c>
      <c r="C94" vm="170">
        <f ca="1"/>
        <v>0.71</v>
      </c>
      <c r="E94" vm="169">
        <f ca="1"/>
        <v>45338</v>
      </c>
      <c r="F94" vm="57">
        <f ca="1"/>
        <v>369</v>
      </c>
    </row>
    <row r="95" spans="2:6" x14ac:dyDescent="0.25">
      <c r="B95" vm="171">
        <f ca="1"/>
        <v>45341</v>
      </c>
      <c r="C95" vm="168">
        <f ca="1"/>
        <v>0.7</v>
      </c>
      <c r="E95" vm="171">
        <f ca="1"/>
        <v>45341</v>
      </c>
      <c r="F95" vm="172">
        <f ca="1"/>
        <v>364</v>
      </c>
    </row>
    <row r="96" spans="2:6" x14ac:dyDescent="0.25">
      <c r="B96" vm="173">
        <f ca="1"/>
        <v>45342</v>
      </c>
      <c r="C96" vm="151">
        <f ca="1"/>
        <v>0.69</v>
      </c>
      <c r="E96" vm="173">
        <f ca="1"/>
        <v>45342</v>
      </c>
      <c r="F96" vm="82">
        <f ca="1"/>
        <v>368</v>
      </c>
    </row>
    <row r="97" spans="2:6" x14ac:dyDescent="0.25">
      <c r="B97" vm="174">
        <f ca="1"/>
        <v>45343</v>
      </c>
      <c r="C97" vm="170">
        <f ca="1"/>
        <v>0.71</v>
      </c>
      <c r="E97" vm="174">
        <f ca="1"/>
        <v>45343</v>
      </c>
      <c r="F97" vm="57">
        <f ca="1"/>
        <v>369</v>
      </c>
    </row>
    <row r="98" spans="2:6" x14ac:dyDescent="0.25">
      <c r="B98" vm="175">
        <f ca="1"/>
        <v>45344</v>
      </c>
      <c r="C98" vm="176">
        <f ca="1"/>
        <v>0.72</v>
      </c>
      <c r="E98" vm="175">
        <f ca="1"/>
        <v>45344</v>
      </c>
      <c r="F98" vm="18">
        <f ca="1"/>
        <v>365</v>
      </c>
    </row>
    <row r="99" spans="2:6" x14ac:dyDescent="0.25">
      <c r="B99" vm="177">
        <f ca="1"/>
        <v>45345</v>
      </c>
      <c r="C99" vm="170">
        <f ca="1"/>
        <v>0.71</v>
      </c>
      <c r="E99" vm="177">
        <f ca="1"/>
        <v>45345</v>
      </c>
      <c r="F99" vm="57">
        <f ca="1"/>
        <v>369</v>
      </c>
    </row>
    <row r="100" spans="2:6" x14ac:dyDescent="0.25">
      <c r="B100" vm="178">
        <f ca="1"/>
        <v>45348</v>
      </c>
      <c r="C100" vm="168">
        <f ca="1"/>
        <v>0.7</v>
      </c>
      <c r="E100" vm="178">
        <f ca="1"/>
        <v>45348</v>
      </c>
      <c r="F100" vm="75">
        <f ca="1"/>
        <v>373</v>
      </c>
    </row>
    <row r="101" spans="2:6" x14ac:dyDescent="0.25">
      <c r="B101" vm="179">
        <f ca="1"/>
        <v>45349</v>
      </c>
      <c r="C101" vm="170">
        <f ca="1"/>
        <v>0.71</v>
      </c>
      <c r="E101" vm="179">
        <f ca="1"/>
        <v>45349</v>
      </c>
      <c r="F101" vm="180">
        <f ca="1"/>
        <v>369.4</v>
      </c>
    </row>
    <row r="102" spans="2:6" x14ac:dyDescent="0.25">
      <c r="B102" vm="181">
        <f ca="1"/>
        <v>45350</v>
      </c>
      <c r="C102" vm="170">
        <f ca="1"/>
        <v>0.71</v>
      </c>
      <c r="E102" vm="181">
        <f ca="1"/>
        <v>45350</v>
      </c>
      <c r="F102" vm="54">
        <f ca="1"/>
        <v>372</v>
      </c>
    </row>
    <row r="103" spans="2:6" x14ac:dyDescent="0.25">
      <c r="B103" vm="182">
        <f ca="1"/>
        <v>45351</v>
      </c>
      <c r="C103" vm="176">
        <f ca="1"/>
        <v>0.72</v>
      </c>
      <c r="E103" vm="182">
        <f ca="1"/>
        <v>45351</v>
      </c>
      <c r="F103" vm="183">
        <f ca="1"/>
        <v>390</v>
      </c>
    </row>
    <row r="104" spans="2:6" x14ac:dyDescent="0.25">
      <c r="B104" vm="184">
        <f ca="1"/>
        <v>45352</v>
      </c>
      <c r="C104" vm="168">
        <f ca="1"/>
        <v>0.7</v>
      </c>
      <c r="E104" vm="184">
        <f ca="1"/>
        <v>45352</v>
      </c>
      <c r="F104" vm="185">
        <f ca="1"/>
        <v>379.8</v>
      </c>
    </row>
    <row r="105" spans="2:6" x14ac:dyDescent="0.25">
      <c r="B105" vm="186">
        <f ca="1"/>
        <v>45355</v>
      </c>
      <c r="C105" vm="168">
        <f ca="1"/>
        <v>0.7</v>
      </c>
      <c r="E105" vm="186">
        <f ca="1"/>
        <v>45355</v>
      </c>
      <c r="F105" vm="75">
        <f ca="1"/>
        <v>373</v>
      </c>
    </row>
    <row r="106" spans="2:6" x14ac:dyDescent="0.25">
      <c r="B106" vm="187">
        <f ca="1"/>
        <v>45356</v>
      </c>
      <c r="C106" vm="168">
        <f ca="1"/>
        <v>0.7</v>
      </c>
      <c r="E106" vm="187">
        <f ca="1"/>
        <v>45356</v>
      </c>
      <c r="F106" vm="75">
        <f ca="1"/>
        <v>373</v>
      </c>
    </row>
    <row r="107" spans="2:6" x14ac:dyDescent="0.25">
      <c r="B107" vm="188">
        <f ca="1"/>
        <v>45357</v>
      </c>
      <c r="C107" vm="151">
        <f ca="1"/>
        <v>0.69</v>
      </c>
      <c r="E107" vm="188">
        <f ca="1"/>
        <v>45357</v>
      </c>
      <c r="F107" vm="86">
        <f ca="1"/>
        <v>367</v>
      </c>
    </row>
    <row r="108" spans="2:6" x14ac:dyDescent="0.25">
      <c r="B108" vm="189">
        <f ca="1"/>
        <v>45358</v>
      </c>
      <c r="C108" vm="151">
        <f ca="1"/>
        <v>0.69</v>
      </c>
      <c r="E108" vm="189">
        <f ca="1"/>
        <v>45358</v>
      </c>
      <c r="F108" vm="190">
        <f ca="1"/>
        <v>365.2</v>
      </c>
    </row>
    <row r="109" spans="2:6" x14ac:dyDescent="0.25">
      <c r="B109" vm="191">
        <f ca="1"/>
        <v>45359</v>
      </c>
      <c r="C109" vm="168">
        <f ca="1"/>
        <v>0.7</v>
      </c>
      <c r="E109" vm="191">
        <f ca="1"/>
        <v>45359</v>
      </c>
      <c r="F109" vm="18">
        <f ca="1"/>
        <v>365</v>
      </c>
    </row>
    <row r="110" spans="2:6" x14ac:dyDescent="0.25">
      <c r="B110" vm="192">
        <f ca="1"/>
        <v>45362</v>
      </c>
      <c r="C110" vm="168">
        <f ca="1"/>
        <v>0.7</v>
      </c>
      <c r="E110" vm="192">
        <f ca="1"/>
        <v>45362</v>
      </c>
      <c r="F110" vm="153">
        <f ca="1"/>
        <v>362</v>
      </c>
    </row>
    <row r="111" spans="2:6" x14ac:dyDescent="0.25">
      <c r="B111" vm="193">
        <f ca="1"/>
        <v>45363</v>
      </c>
      <c r="C111" vm="168">
        <f ca="1"/>
        <v>0.7</v>
      </c>
      <c r="E111" vm="193">
        <f ca="1"/>
        <v>45363</v>
      </c>
      <c r="F111" vm="62">
        <f ca="1"/>
        <v>362.8</v>
      </c>
    </row>
    <row r="112" spans="2:6" x14ac:dyDescent="0.25">
      <c r="B112" vm="194">
        <f ca="1"/>
        <v>45364</v>
      </c>
      <c r="C112" vm="151">
        <f ca="1"/>
        <v>0.69</v>
      </c>
      <c r="E112" vm="194">
        <f ca="1"/>
        <v>45364</v>
      </c>
      <c r="F112" vm="18">
        <f ca="1"/>
        <v>365</v>
      </c>
    </row>
    <row r="113" spans="2:6" x14ac:dyDescent="0.25">
      <c r="B113" vm="195">
        <f ca="1"/>
        <v>45365</v>
      </c>
      <c r="C113" vm="151">
        <f ca="1"/>
        <v>0.69</v>
      </c>
      <c r="E113" vm="195">
        <f ca="1"/>
        <v>45365</v>
      </c>
      <c r="F113" vm="172">
        <f ca="1"/>
        <v>364</v>
      </c>
    </row>
    <row r="114" spans="2:6" x14ac:dyDescent="0.25">
      <c r="B114" vm="196">
        <f ca="1"/>
        <v>45366</v>
      </c>
      <c r="C114" vm="128">
        <f ca="1"/>
        <v>0.68</v>
      </c>
      <c r="E114" vm="196">
        <f ca="1"/>
        <v>45366</v>
      </c>
      <c r="F114" vm="47">
        <f ca="1"/>
        <v>355</v>
      </c>
    </row>
    <row r="115" spans="2:6" x14ac:dyDescent="0.25">
      <c r="B115" vm="197">
        <f ca="1"/>
        <v>45369</v>
      </c>
      <c r="C115" vm="151">
        <f ca="1"/>
        <v>0.69</v>
      </c>
      <c r="E115" vm="197">
        <f ca="1"/>
        <v>45369</v>
      </c>
      <c r="F115" vm="47">
        <f ca="1"/>
        <v>355</v>
      </c>
    </row>
    <row r="116" spans="2:6" x14ac:dyDescent="0.25">
      <c r="B116" vm="198">
        <f ca="1"/>
        <v>45370</v>
      </c>
      <c r="C116" vm="151">
        <f ca="1"/>
        <v>0.69</v>
      </c>
      <c r="E116" vm="198">
        <f ca="1"/>
        <v>45370</v>
      </c>
      <c r="F116" vm="199">
        <f ca="1"/>
        <v>353</v>
      </c>
    </row>
    <row r="117" spans="2:6" x14ac:dyDescent="0.25">
      <c r="B117" vm="200">
        <f ca="1"/>
        <v>45371</v>
      </c>
      <c r="C117" vm="151">
        <f ca="1"/>
        <v>0.69</v>
      </c>
      <c r="E117" vm="200">
        <f ca="1"/>
        <v>45371</v>
      </c>
      <c r="F117" vm="201">
        <f ca="1"/>
        <v>356</v>
      </c>
    </row>
    <row r="118" spans="2:6" x14ac:dyDescent="0.25">
      <c r="B118" vm="202">
        <f ca="1"/>
        <v>45372</v>
      </c>
      <c r="C118" vm="151">
        <f ca="1"/>
        <v>0.69</v>
      </c>
      <c r="E118" vm="202">
        <f ca="1"/>
        <v>45372</v>
      </c>
      <c r="F118" vm="203">
        <f ca="1"/>
        <v>358.8</v>
      </c>
    </row>
    <row r="119" spans="2:6" x14ac:dyDescent="0.25">
      <c r="B119" vm="204">
        <f ca="1"/>
        <v>45373</v>
      </c>
      <c r="C119" vm="128">
        <f ca="1"/>
        <v>0.68</v>
      </c>
      <c r="E119" vm="204">
        <f ca="1"/>
        <v>45373</v>
      </c>
      <c r="F119" vm="172">
        <f ca="1"/>
        <v>364</v>
      </c>
    </row>
    <row r="120" spans="2:6" x14ac:dyDescent="0.25">
      <c r="B120" vm="205">
        <f ca="1"/>
        <v>45376</v>
      </c>
      <c r="C120" vm="128">
        <f ca="1"/>
        <v>0.68</v>
      </c>
      <c r="E120" vm="205">
        <f ca="1"/>
        <v>45376</v>
      </c>
      <c r="F120" vm="206">
        <f ca="1"/>
        <v>360.2</v>
      </c>
    </row>
    <row r="121" spans="2:6" x14ac:dyDescent="0.25">
      <c r="B121" vm="207">
        <f ca="1"/>
        <v>45377</v>
      </c>
      <c r="C121" vm="128">
        <f ca="1"/>
        <v>0.68</v>
      </c>
      <c r="E121" vm="207">
        <f ca="1"/>
        <v>45377</v>
      </c>
      <c r="F121" vm="208">
        <f ca="1"/>
        <v>361</v>
      </c>
    </row>
    <row r="122" spans="2:6" x14ac:dyDescent="0.25">
      <c r="B122" vm="209">
        <f ca="1"/>
        <v>45378</v>
      </c>
      <c r="C122" vm="128">
        <f ca="1"/>
        <v>0.68</v>
      </c>
      <c r="E122" vm="209">
        <f ca="1"/>
        <v>45378</v>
      </c>
      <c r="F122" vm="155">
        <f ca="1"/>
        <v>357</v>
      </c>
    </row>
    <row r="123" spans="2:6" x14ac:dyDescent="0.25">
      <c r="B123" vm="210">
        <f ca="1"/>
        <v>45383</v>
      </c>
      <c r="C123" vm="128">
        <f ca="1"/>
        <v>0.68</v>
      </c>
      <c r="E123" vm="210">
        <f ca="1"/>
        <v>45383</v>
      </c>
      <c r="F123" vm="14">
        <f ca="1"/>
        <v>366</v>
      </c>
    </row>
    <row r="124" spans="2:6" x14ac:dyDescent="0.25">
      <c r="B124" vm="211">
        <f ca="1"/>
        <v>45384</v>
      </c>
      <c r="C124" vm="128">
        <f ca="1"/>
        <v>0.68</v>
      </c>
      <c r="E124" vm="211">
        <f ca="1"/>
        <v>45384</v>
      </c>
      <c r="F124" vm="212">
        <f ca="1"/>
        <v>358.4</v>
      </c>
    </row>
    <row r="125" spans="2:6" x14ac:dyDescent="0.25">
      <c r="B125" vm="213">
        <f ca="1"/>
        <v>45385</v>
      </c>
      <c r="C125" vm="128">
        <f ca="1"/>
        <v>0.68</v>
      </c>
      <c r="E125" vm="213">
        <f ca="1"/>
        <v>45385</v>
      </c>
      <c r="F125" vm="214">
        <f ca="1"/>
        <v>350.2</v>
      </c>
    </row>
    <row r="126" spans="2:6" x14ac:dyDescent="0.25">
      <c r="B126" vm="215">
        <f ca="1"/>
        <v>45386</v>
      </c>
      <c r="C126" vm="128">
        <f ca="1"/>
        <v>0.68</v>
      </c>
      <c r="E126" vm="215">
        <f ca="1"/>
        <v>45386</v>
      </c>
      <c r="F126" vm="216">
        <f ca="1"/>
        <v>359</v>
      </c>
    </row>
    <row r="127" spans="2:6" x14ac:dyDescent="0.25">
      <c r="B127" vm="217">
        <f ca="1"/>
        <v>45387</v>
      </c>
      <c r="C127" vm="128">
        <f ca="1"/>
        <v>0.68</v>
      </c>
      <c r="E127" vm="217">
        <f ca="1"/>
        <v>45387</v>
      </c>
      <c r="F127" vm="218">
        <f ca="1"/>
        <v>354</v>
      </c>
    </row>
    <row r="128" spans="2:6" x14ac:dyDescent="0.25">
      <c r="B128" vm="219">
        <f ca="1"/>
        <v>45390</v>
      </c>
      <c r="C128" vm="128">
        <f ca="1"/>
        <v>0.68</v>
      </c>
      <c r="E128" vm="219">
        <f ca="1"/>
        <v>45390</v>
      </c>
      <c r="F128" vm="220">
        <f ca="1"/>
        <v>358</v>
      </c>
    </row>
    <row r="129" spans="2:6" x14ac:dyDescent="0.25">
      <c r="B129" vm="221">
        <f ca="1"/>
        <v>45393</v>
      </c>
      <c r="C129" vm="222">
        <f ca="1"/>
        <v>0.66</v>
      </c>
      <c r="E129" vm="221">
        <f ca="1"/>
        <v>45393</v>
      </c>
      <c r="F129" vm="50">
        <f ca="1"/>
        <v>352</v>
      </c>
    </row>
    <row r="130" spans="2:6" x14ac:dyDescent="0.25">
      <c r="B130" vm="223">
        <f ca="1"/>
        <v>45394</v>
      </c>
      <c r="C130" vm="222">
        <f ca="1"/>
        <v>0.66</v>
      </c>
      <c r="E130" vm="223">
        <f ca="1"/>
        <v>45394</v>
      </c>
      <c r="F130" vm="224">
        <f ca="1"/>
        <v>358.6</v>
      </c>
    </row>
    <row r="131" spans="2:6" x14ac:dyDescent="0.25">
      <c r="B131" vm="225">
        <f ca="1"/>
        <v>45397</v>
      </c>
      <c r="C131" vm="125">
        <f ca="1"/>
        <v>0.67</v>
      </c>
      <c r="E131" vm="225">
        <f ca="1"/>
        <v>45397</v>
      </c>
      <c r="F131" vm="218">
        <f ca="1"/>
        <v>354</v>
      </c>
    </row>
    <row r="132" spans="2:6" x14ac:dyDescent="0.25">
      <c r="B132" vm="226">
        <f ca="1"/>
        <v>45398</v>
      </c>
      <c r="C132" vm="125">
        <f ca="1"/>
        <v>0.67</v>
      </c>
      <c r="E132" vm="226">
        <f ca="1"/>
        <v>45398</v>
      </c>
      <c r="F132" vm="227">
        <f ca="1"/>
        <v>345.8</v>
      </c>
    </row>
    <row r="133" spans="2:6" x14ac:dyDescent="0.25">
      <c r="B133" vm="228">
        <f ca="1"/>
        <v>45399</v>
      </c>
      <c r="C133" vm="125">
        <f ca="1"/>
        <v>0.67</v>
      </c>
      <c r="E133" vm="228">
        <f ca="1"/>
        <v>45399</v>
      </c>
      <c r="F133" vm="43">
        <f ca="1"/>
        <v>360</v>
      </c>
    </row>
    <row r="134" spans="2:6" x14ac:dyDescent="0.25">
      <c r="B134" vm="229">
        <f ca="1"/>
        <v>45400</v>
      </c>
      <c r="C134" vm="125">
        <f ca="1"/>
        <v>0.67</v>
      </c>
      <c r="E134" vm="229">
        <f ca="1"/>
        <v>45400</v>
      </c>
      <c r="F134" vm="214">
        <f ca="1"/>
        <v>350.2</v>
      </c>
    </row>
    <row r="135" spans="2:6" x14ac:dyDescent="0.25">
      <c r="B135" vm="230">
        <f ca="1"/>
        <v>45401</v>
      </c>
      <c r="C135" vm="222">
        <f ca="1"/>
        <v>0.66</v>
      </c>
      <c r="E135" vm="230">
        <f ca="1"/>
        <v>45401</v>
      </c>
      <c r="F135" vm="231">
        <f ca="1"/>
        <v>350</v>
      </c>
    </row>
    <row r="136" spans="2:6" x14ac:dyDescent="0.25">
      <c r="B136" vm="232">
        <f ca="1"/>
        <v>45404</v>
      </c>
      <c r="C136" vm="151">
        <f ca="1"/>
        <v>0.69</v>
      </c>
      <c r="E136" vm="232">
        <f ca="1"/>
        <v>45404</v>
      </c>
      <c r="F136" vm="231">
        <f ca="1"/>
        <v>350</v>
      </c>
    </row>
    <row r="137" spans="2:6" x14ac:dyDescent="0.25">
      <c r="B137" vm="233">
        <f ca="1"/>
        <v>45405</v>
      </c>
      <c r="C137" vm="151">
        <f ca="1"/>
        <v>0.69</v>
      </c>
      <c r="E137" vm="233">
        <f ca="1"/>
        <v>45405</v>
      </c>
      <c r="F137" vm="231">
        <f ca="1"/>
        <v>350</v>
      </c>
    </row>
    <row r="138" spans="2:6" x14ac:dyDescent="0.25">
      <c r="B138" vm="234">
        <f ca="1"/>
        <v>45406</v>
      </c>
      <c r="C138" vm="168">
        <f ca="1"/>
        <v>0.7</v>
      </c>
      <c r="E138" vm="234">
        <f ca="1"/>
        <v>45406</v>
      </c>
      <c r="F138" vm="235">
        <f ca="1"/>
        <v>351</v>
      </c>
    </row>
    <row r="139" spans="2:6" x14ac:dyDescent="0.25">
      <c r="B139" vm="236">
        <f ca="1"/>
        <v>45407</v>
      </c>
      <c r="C139" vm="170">
        <f ca="1"/>
        <v>0.71</v>
      </c>
      <c r="E139" vm="236">
        <f ca="1"/>
        <v>45407</v>
      </c>
      <c r="F139" vm="47">
        <f ca="1"/>
        <v>355</v>
      </c>
    </row>
    <row r="140" spans="2:6" x14ac:dyDescent="0.25">
      <c r="B140" vm="237">
        <f ca="1"/>
        <v>45408</v>
      </c>
      <c r="C140" vm="176">
        <f ca="1"/>
        <v>0.72</v>
      </c>
      <c r="E140" vm="237">
        <f ca="1"/>
        <v>45408</v>
      </c>
      <c r="F140" vm="238">
        <f ca="1"/>
        <v>368.4</v>
      </c>
    </row>
    <row r="141" spans="2:6" x14ac:dyDescent="0.25">
      <c r="B141" vm="239">
        <f ca="1"/>
        <v>45411</v>
      </c>
      <c r="C141" vm="240">
        <f ca="1"/>
        <v>0.73</v>
      </c>
      <c r="E141" vm="239">
        <f ca="1"/>
        <v>45411</v>
      </c>
      <c r="F141" vm="86">
        <f ca="1"/>
        <v>367</v>
      </c>
    </row>
    <row r="142" spans="2:6" x14ac:dyDescent="0.25">
      <c r="B142" vm="241">
        <f ca="1"/>
        <v>45412</v>
      </c>
      <c r="C142" vm="240">
        <f ca="1"/>
        <v>0.73</v>
      </c>
      <c r="E142" vm="241">
        <f ca="1"/>
        <v>45412</v>
      </c>
      <c r="F142" vm="57">
        <f ca="1"/>
        <v>369</v>
      </c>
    </row>
    <row r="143" spans="2:6" x14ac:dyDescent="0.25">
      <c r="B143" vm="242">
        <f ca="1"/>
        <v>45414</v>
      </c>
      <c r="C143" vm="240">
        <f ca="1"/>
        <v>0.73</v>
      </c>
      <c r="E143" vm="242">
        <f ca="1"/>
        <v>45414</v>
      </c>
      <c r="F143" vm="18">
        <f ca="1"/>
        <v>365</v>
      </c>
    </row>
    <row r="144" spans="2:6" x14ac:dyDescent="0.25">
      <c r="B144" vm="243">
        <f ca="1"/>
        <v>45415</v>
      </c>
      <c r="C144" vm="244">
        <f ca="1"/>
        <v>0.74</v>
      </c>
      <c r="E144" vm="243">
        <f ca="1"/>
        <v>45415</v>
      </c>
      <c r="F144" vm="18">
        <f ca="1"/>
        <v>365</v>
      </c>
    </row>
    <row r="145" spans="2:6" x14ac:dyDescent="0.25">
      <c r="B145" vm="245">
        <f ca="1"/>
        <v>45418</v>
      </c>
      <c r="C145" vm="244">
        <f ca="1"/>
        <v>0.74</v>
      </c>
      <c r="E145" vm="245">
        <f ca="1"/>
        <v>45418</v>
      </c>
      <c r="F145" vm="24">
        <f ca="1"/>
        <v>374</v>
      </c>
    </row>
    <row r="146" spans="2:6" x14ac:dyDescent="0.25">
      <c r="B146" vm="246">
        <f ca="1"/>
        <v>45419</v>
      </c>
      <c r="C146" vm="240">
        <f ca="1"/>
        <v>0.73</v>
      </c>
      <c r="E146" vm="246">
        <f ca="1"/>
        <v>45419</v>
      </c>
      <c r="F146" vm="247">
        <f ca="1"/>
        <v>374.8</v>
      </c>
    </row>
    <row r="147" spans="2:6" x14ac:dyDescent="0.25">
      <c r="B147" vm="248">
        <f ca="1"/>
        <v>45420</v>
      </c>
      <c r="C147" vm="244">
        <f ca="1"/>
        <v>0.74</v>
      </c>
      <c r="E147" vm="248">
        <f ca="1"/>
        <v>45420</v>
      </c>
      <c r="F147" vm="247">
        <f ca="1"/>
        <v>374.8</v>
      </c>
    </row>
    <row r="148" spans="2:6" x14ac:dyDescent="0.25">
      <c r="B148" vm="249">
        <f ca="1"/>
        <v>45421</v>
      </c>
      <c r="C148" vm="244">
        <f ca="1"/>
        <v>0.74</v>
      </c>
      <c r="E148" vm="249">
        <f ca="1"/>
        <v>45421</v>
      </c>
      <c r="F148" vm="250">
        <f ca="1"/>
        <v>372.8</v>
      </c>
    </row>
    <row r="149" spans="2:6" x14ac:dyDescent="0.25">
      <c r="B149" vm="251">
        <f ca="1"/>
        <v>45422</v>
      </c>
      <c r="C149" vm="151">
        <f ca="1"/>
        <v>0.69</v>
      </c>
      <c r="E149" vm="251">
        <f ca="1"/>
        <v>45422</v>
      </c>
      <c r="F149" vm="24">
        <f ca="1"/>
        <v>374</v>
      </c>
    </row>
    <row r="150" spans="2:6" x14ac:dyDescent="0.25">
      <c r="B150" vm="252">
        <f ca="1"/>
        <v>45425</v>
      </c>
      <c r="C150" vm="168">
        <f ca="1"/>
        <v>0.7</v>
      </c>
      <c r="E150" vm="252">
        <f ca="1"/>
        <v>45425</v>
      </c>
      <c r="F150" vm="54">
        <f ca="1"/>
        <v>372</v>
      </c>
    </row>
    <row r="151" spans="2:6" x14ac:dyDescent="0.25">
      <c r="B151" vm="253">
        <f ca="1"/>
        <v>45426</v>
      </c>
      <c r="C151" vm="168">
        <f ca="1"/>
        <v>0.7</v>
      </c>
      <c r="E151" vm="253">
        <f ca="1"/>
        <v>45426</v>
      </c>
      <c r="F151" vm="250">
        <f ca="1"/>
        <v>372.8</v>
      </c>
    </row>
    <row r="152" spans="2:6" x14ac:dyDescent="0.25">
      <c r="B152" vm="254">
        <f ca="1"/>
        <v>45427</v>
      </c>
      <c r="C152" vm="128">
        <f ca="1"/>
        <v>0.68</v>
      </c>
      <c r="E152" vm="254">
        <f ca="1"/>
        <v>45427</v>
      </c>
      <c r="F152" vm="54">
        <f ca="1"/>
        <v>372</v>
      </c>
    </row>
    <row r="153" spans="2:6" x14ac:dyDescent="0.25">
      <c r="B153" vm="255">
        <f ca="1"/>
        <v>45428</v>
      </c>
      <c r="C153" vm="168">
        <f ca="1"/>
        <v>0.7</v>
      </c>
      <c r="E153" vm="255">
        <f ca="1"/>
        <v>45428</v>
      </c>
      <c r="F153" vm="54">
        <f ca="1"/>
        <v>372</v>
      </c>
    </row>
    <row r="154" spans="2:6" x14ac:dyDescent="0.25">
      <c r="B154" vm="256">
        <f ca="1"/>
        <v>45429</v>
      </c>
      <c r="C154" vm="168">
        <f ca="1"/>
        <v>0.7</v>
      </c>
      <c r="E154" vm="256">
        <f ca="1"/>
        <v>45429</v>
      </c>
      <c r="F154" vm="137">
        <f ca="1"/>
        <v>373.2</v>
      </c>
    </row>
    <row r="155" spans="2:6" x14ac:dyDescent="0.25">
      <c r="B155" vm="257">
        <f ca="1"/>
        <v>45432</v>
      </c>
      <c r="C155" vm="168">
        <f ca="1"/>
        <v>0.7</v>
      </c>
      <c r="E155" vm="257">
        <f ca="1"/>
        <v>45432</v>
      </c>
      <c r="F155" vm="140">
        <f ca="1"/>
        <v>377</v>
      </c>
    </row>
    <row r="156" spans="2:6" x14ac:dyDescent="0.25">
      <c r="B156" vm="258">
        <f ca="1"/>
        <v>45433</v>
      </c>
      <c r="C156" vm="128">
        <f ca="1"/>
        <v>0.68</v>
      </c>
      <c r="E156" vm="258">
        <f ca="1"/>
        <v>45433</v>
      </c>
      <c r="F156" vm="140">
        <f ca="1"/>
        <v>377</v>
      </c>
    </row>
    <row r="157" spans="2:6" x14ac:dyDescent="0.25">
      <c r="B157" vm="259">
        <f ca="1"/>
        <v>45434</v>
      </c>
      <c r="C157" vm="125">
        <f ca="1"/>
        <v>0.67</v>
      </c>
      <c r="E157" vm="259">
        <f ca="1"/>
        <v>45434</v>
      </c>
      <c r="F157" vm="247">
        <f ca="1"/>
        <v>374.8</v>
      </c>
    </row>
    <row r="158" spans="2:6" x14ac:dyDescent="0.25">
      <c r="B158" vm="260">
        <f ca="1"/>
        <v>45435</v>
      </c>
      <c r="C158" vm="128">
        <f ca="1"/>
        <v>0.68</v>
      </c>
      <c r="E158" vm="260">
        <f ca="1"/>
        <v>45435</v>
      </c>
      <c r="F158" vm="247">
        <f ca="1"/>
        <v>374.8</v>
      </c>
    </row>
    <row r="159" spans="2:6" x14ac:dyDescent="0.25">
      <c r="B159" vm="261">
        <f ca="1"/>
        <v>45436</v>
      </c>
      <c r="C159" vm="128">
        <f ca="1"/>
        <v>0.68</v>
      </c>
      <c r="E159" vm="261">
        <f ca="1"/>
        <v>45436</v>
      </c>
      <c r="F159" vm="57">
        <f ca="1"/>
        <v>369</v>
      </c>
    </row>
    <row r="160" spans="2:6" x14ac:dyDescent="0.25">
      <c r="B160" vm="262">
        <f ca="1"/>
        <v>45439</v>
      </c>
      <c r="C160" vm="128">
        <f ca="1"/>
        <v>0.68</v>
      </c>
      <c r="E160" vm="262">
        <f ca="1"/>
        <v>45439</v>
      </c>
      <c r="F160" vm="263">
        <f ca="1"/>
        <v>371.6</v>
      </c>
    </row>
    <row r="161" spans="2:6" x14ac:dyDescent="0.25">
      <c r="B161" vm="264">
        <f ca="1"/>
        <v>45440</v>
      </c>
      <c r="C161" vm="128">
        <f ca="1"/>
        <v>0.68</v>
      </c>
      <c r="E161" vm="264">
        <f ca="1"/>
        <v>45440</v>
      </c>
      <c r="F161" vm="14">
        <f ca="1"/>
        <v>366</v>
      </c>
    </row>
    <row r="162" spans="2:6" x14ac:dyDescent="0.25">
      <c r="B162" vm="265">
        <f ca="1"/>
        <v>45441</v>
      </c>
      <c r="C162" vm="125">
        <f ca="1"/>
        <v>0.67</v>
      </c>
      <c r="E162" vm="265">
        <f ca="1"/>
        <v>45441</v>
      </c>
      <c r="F162" vm="266">
        <f ca="1"/>
        <v>369.2</v>
      </c>
    </row>
    <row r="163" spans="2:6" x14ac:dyDescent="0.25">
      <c r="B163" vm="267">
        <f ca="1"/>
        <v>45442</v>
      </c>
      <c r="C163" vm="125">
        <f ca="1"/>
        <v>0.67</v>
      </c>
      <c r="E163" vm="267">
        <f ca="1"/>
        <v>45442</v>
      </c>
      <c r="F163" vm="45">
        <f ca="1"/>
        <v>352.2</v>
      </c>
    </row>
    <row r="164" spans="2:6" x14ac:dyDescent="0.25">
      <c r="B164" vm="268">
        <f ca="1"/>
        <v>45443</v>
      </c>
      <c r="C164" vm="121">
        <f ca="1"/>
        <v>0.65</v>
      </c>
      <c r="E164" vm="268">
        <f ca="1"/>
        <v>45443</v>
      </c>
      <c r="F164" vm="269">
        <f ca="1"/>
        <v>367.2</v>
      </c>
    </row>
    <row r="165" spans="2:6" x14ac:dyDescent="0.25">
      <c r="B165" vm="270">
        <f ca="1"/>
        <v>45446</v>
      </c>
      <c r="C165" vm="125">
        <f ca="1"/>
        <v>0.67</v>
      </c>
      <c r="E165" vm="270">
        <f ca="1"/>
        <v>45446</v>
      </c>
      <c r="F165" vm="271">
        <f ca="1"/>
        <v>362.6</v>
      </c>
    </row>
    <row r="166" spans="2:6" x14ac:dyDescent="0.25">
      <c r="B166" vm="272">
        <f ca="1"/>
        <v>45447</v>
      </c>
      <c r="C166" vm="125">
        <f ca="1"/>
        <v>0.67</v>
      </c>
      <c r="E166" vm="272">
        <f ca="1"/>
        <v>45447</v>
      </c>
      <c r="F166" vm="155">
        <f ca="1"/>
        <v>357</v>
      </c>
    </row>
    <row r="167" spans="2:6" x14ac:dyDescent="0.25">
      <c r="B167" vm="273">
        <f ca="1"/>
        <v>45448</v>
      </c>
      <c r="C167" vm="125">
        <f ca="1"/>
        <v>0.67</v>
      </c>
      <c r="E167" vm="273">
        <f ca="1"/>
        <v>45448</v>
      </c>
      <c r="F167" vm="220">
        <f ca="1"/>
        <v>358</v>
      </c>
    </row>
    <row r="168" spans="2:6" x14ac:dyDescent="0.25">
      <c r="B168" vm="274">
        <f ca="1"/>
        <v>45449</v>
      </c>
      <c r="C168" vm="128">
        <f ca="1"/>
        <v>0.68</v>
      </c>
      <c r="E168" vm="274">
        <f ca="1"/>
        <v>45449</v>
      </c>
      <c r="F168" vm="275">
        <f ca="1"/>
        <v>359.2</v>
      </c>
    </row>
    <row r="169" spans="2:6" x14ac:dyDescent="0.25">
      <c r="B169" vm="276">
        <f ca="1"/>
        <v>45450</v>
      </c>
      <c r="C169" vm="128">
        <f ca="1"/>
        <v>0.68</v>
      </c>
      <c r="E169" vm="276">
        <f ca="1"/>
        <v>45450</v>
      </c>
      <c r="F169" vm="65">
        <f ca="1"/>
        <v>363</v>
      </c>
    </row>
    <row r="170" spans="2:6" x14ac:dyDescent="0.25">
      <c r="B170" vm="277">
        <f ca="1"/>
        <v>45453</v>
      </c>
      <c r="C170" vm="128">
        <f ca="1"/>
        <v>0.68</v>
      </c>
      <c r="E170" vm="277">
        <f ca="1"/>
        <v>45453</v>
      </c>
      <c r="F170" vm="43">
        <f ca="1"/>
        <v>360</v>
      </c>
    </row>
    <row r="171" spans="2:6" x14ac:dyDescent="0.25">
      <c r="B171" vm="278">
        <f ca="1"/>
        <v>45454</v>
      </c>
      <c r="C171" vm="151">
        <f ca="1"/>
        <v>0.69</v>
      </c>
      <c r="E171" vm="278">
        <f ca="1"/>
        <v>45454</v>
      </c>
      <c r="F171" vm="18">
        <f ca="1"/>
        <v>365</v>
      </c>
    </row>
    <row r="172" spans="2:6" x14ac:dyDescent="0.25">
      <c r="B172" vm="279">
        <f ca="1"/>
        <v>45456</v>
      </c>
      <c r="C172" vm="151">
        <f ca="1"/>
        <v>0.69</v>
      </c>
      <c r="E172" vm="279">
        <f ca="1"/>
        <v>45456</v>
      </c>
      <c r="F172" vm="149">
        <f ca="1"/>
        <v>376</v>
      </c>
    </row>
    <row r="173" spans="2:6" x14ac:dyDescent="0.25">
      <c r="B173" vm="280">
        <f ca="1"/>
        <v>45457</v>
      </c>
      <c r="C173" vm="151">
        <f ca="1"/>
        <v>0.69</v>
      </c>
      <c r="E173" vm="280">
        <f ca="1"/>
        <v>45457</v>
      </c>
      <c r="F173" vm="149">
        <f ca="1"/>
        <v>376</v>
      </c>
    </row>
    <row r="174" spans="2:6" x14ac:dyDescent="0.25">
      <c r="B174" vm="281">
        <f ca="1"/>
        <v>45461</v>
      </c>
      <c r="C174" vm="128">
        <f ca="1"/>
        <v>0.68</v>
      </c>
      <c r="E174" vm="281">
        <f ca="1"/>
        <v>45461</v>
      </c>
      <c r="F174" vm="35">
        <f ca="1"/>
        <v>375.6</v>
      </c>
    </row>
    <row r="175" spans="2:6" x14ac:dyDescent="0.25">
      <c r="B175" vm="282">
        <f ca="1"/>
        <v>45462</v>
      </c>
      <c r="C175" vm="151">
        <f ca="1"/>
        <v>0.69</v>
      </c>
      <c r="E175" vm="282">
        <f ca="1"/>
        <v>45462</v>
      </c>
      <c r="F175" vm="283">
        <f ca="1"/>
        <v>371.2</v>
      </c>
    </row>
    <row r="176" spans="2:6" x14ac:dyDescent="0.25">
      <c r="B176" vm="284">
        <f ca="1"/>
        <v>45463</v>
      </c>
      <c r="C176" vm="128">
        <f ca="1"/>
        <v>0.68</v>
      </c>
      <c r="E176" vm="284">
        <f ca="1"/>
        <v>45463</v>
      </c>
      <c r="F176" vm="135">
        <f ca="1"/>
        <v>372.2</v>
      </c>
    </row>
    <row r="177" spans="2:6" x14ac:dyDescent="0.25">
      <c r="B177" vm="285">
        <f ca="1"/>
        <v>45464</v>
      </c>
      <c r="C177" vm="128">
        <f ca="1"/>
        <v>0.68</v>
      </c>
      <c r="E177" vm="285">
        <f ca="1"/>
        <v>45464</v>
      </c>
      <c r="F177" vm="220">
        <f ca="1"/>
        <v>358</v>
      </c>
    </row>
    <row r="178" spans="2:6" x14ac:dyDescent="0.25">
      <c r="B178" vm="286">
        <f ca="1"/>
        <v>45467</v>
      </c>
      <c r="C178" vm="125">
        <f ca="1"/>
        <v>0.67</v>
      </c>
      <c r="E178" vm="286">
        <f ca="1"/>
        <v>45467</v>
      </c>
      <c r="F178" vm="287">
        <f ca="1"/>
        <v>360.4</v>
      </c>
    </row>
    <row r="179" spans="2:6" x14ac:dyDescent="0.25">
      <c r="B179" vm="288">
        <f ca="1"/>
        <v>45468</v>
      </c>
      <c r="C179" vm="128">
        <f ca="1"/>
        <v>0.68</v>
      </c>
      <c r="E179" vm="288">
        <f ca="1"/>
        <v>45468</v>
      </c>
      <c r="F179" vm="65">
        <f ca="1"/>
        <v>363</v>
      </c>
    </row>
    <row r="180" spans="2:6" x14ac:dyDescent="0.25">
      <c r="B180" vm="289">
        <f ca="1"/>
        <v>45469</v>
      </c>
      <c r="C180" vm="128">
        <f ca="1"/>
        <v>0.68</v>
      </c>
      <c r="E180" vm="289">
        <f ca="1"/>
        <v>45469</v>
      </c>
      <c r="F180" vm="18">
        <f ca="1"/>
        <v>365</v>
      </c>
    </row>
    <row r="181" spans="2:6" x14ac:dyDescent="0.25">
      <c r="B181" vm="290">
        <f ca="1"/>
        <v>45470</v>
      </c>
      <c r="C181" vm="128">
        <f ca="1"/>
        <v>0.68</v>
      </c>
      <c r="E181" vm="290">
        <f ca="1"/>
        <v>45470</v>
      </c>
      <c r="F181" vm="24">
        <f ca="1"/>
        <v>374</v>
      </c>
    </row>
    <row r="182" spans="2:6" x14ac:dyDescent="0.25">
      <c r="B182" vm="291">
        <f ca="1"/>
        <v>45471</v>
      </c>
      <c r="C182" vm="128">
        <f ca="1"/>
        <v>0.68</v>
      </c>
      <c r="E182" vm="291">
        <f ca="1"/>
        <v>45471</v>
      </c>
      <c r="F182" vm="14">
        <f ca="1"/>
        <v>366</v>
      </c>
    </row>
    <row r="183" spans="2:6" x14ac:dyDescent="0.25">
      <c r="B183" vm="292">
        <f ca="1"/>
        <v>45474</v>
      </c>
      <c r="C183" vm="128">
        <f ca="1"/>
        <v>0.68</v>
      </c>
      <c r="E183" vm="292">
        <f ca="1"/>
        <v>45474</v>
      </c>
      <c r="F183" vm="293">
        <f ca="1"/>
        <v>369.8</v>
      </c>
    </row>
    <row r="184" spans="2:6" x14ac:dyDescent="0.25">
      <c r="B184" vm="294">
        <f ca="1"/>
        <v>45475</v>
      </c>
      <c r="C184" vm="125">
        <f ca="1"/>
        <v>0.67</v>
      </c>
      <c r="E184" vm="294">
        <f ca="1"/>
        <v>45475</v>
      </c>
      <c r="F184" vm="137">
        <f ca="1"/>
        <v>373.2</v>
      </c>
    </row>
    <row r="185" spans="2:6" x14ac:dyDescent="0.25">
      <c r="B185" vm="295">
        <f ca="1"/>
        <v>45476</v>
      </c>
      <c r="C185" vm="128">
        <f ca="1"/>
        <v>0.68</v>
      </c>
      <c r="E185" vm="295">
        <f ca="1"/>
        <v>45476</v>
      </c>
      <c r="F185" vm="140">
        <f ca="1"/>
        <v>377</v>
      </c>
    </row>
    <row r="186" spans="2:6" x14ac:dyDescent="0.25">
      <c r="B186" vm="296">
        <f ca="1"/>
        <v>45477</v>
      </c>
      <c r="C186" vm="125">
        <f ca="1"/>
        <v>0.67</v>
      </c>
      <c r="E186" vm="296">
        <f ca="1"/>
        <v>45477</v>
      </c>
      <c r="F186" vm="149">
        <f ca="1"/>
        <v>376</v>
      </c>
    </row>
    <row r="187" spans="2:6" x14ac:dyDescent="0.25">
      <c r="B187" vm="297">
        <f ca="1"/>
        <v>45478</v>
      </c>
      <c r="C187" vm="128">
        <f ca="1"/>
        <v>0.68</v>
      </c>
      <c r="E187" vm="297">
        <f ca="1"/>
        <v>45478</v>
      </c>
      <c r="F187" vm="24">
        <f ca="1"/>
        <v>374</v>
      </c>
    </row>
    <row r="188" spans="2:6" x14ac:dyDescent="0.25">
      <c r="B188" vm="298">
        <f ca="1"/>
        <v>45481</v>
      </c>
      <c r="C188" vm="222">
        <f ca="1"/>
        <v>0.66</v>
      </c>
      <c r="E188" vm="298">
        <f ca="1"/>
        <v>45481</v>
      </c>
      <c r="F188" vm="299">
        <f ca="1"/>
        <v>380.4</v>
      </c>
    </row>
    <row r="189" spans="2:6" x14ac:dyDescent="0.25">
      <c r="B189" vm="300">
        <f ca="1"/>
        <v>45482</v>
      </c>
      <c r="C189" vm="128">
        <f ca="1"/>
        <v>0.68</v>
      </c>
      <c r="E189" vm="300">
        <f ca="1"/>
        <v>45482</v>
      </c>
      <c r="F189" vm="301">
        <f ca="1"/>
        <v>380.6</v>
      </c>
    </row>
    <row r="190" spans="2:6" x14ac:dyDescent="0.25">
      <c r="B190" vm="302">
        <f ca="1"/>
        <v>45483</v>
      </c>
      <c r="C190" vm="125">
        <f ca="1"/>
        <v>0.67</v>
      </c>
      <c r="E190" vm="302">
        <f ca="1"/>
        <v>45483</v>
      </c>
      <c r="F190" vm="140">
        <f ca="1"/>
        <v>377</v>
      </c>
    </row>
    <row r="191" spans="2:6" x14ac:dyDescent="0.25">
      <c r="B191" vm="303">
        <f ca="1"/>
        <v>45484</v>
      </c>
      <c r="C191" vm="125">
        <f ca="1"/>
        <v>0.67</v>
      </c>
      <c r="E191" vm="303">
        <f ca="1"/>
        <v>45484</v>
      </c>
      <c r="F191" vm="99">
        <f ca="1"/>
        <v>385</v>
      </c>
    </row>
    <row r="192" spans="2:6" x14ac:dyDescent="0.25">
      <c r="B192" vm="304">
        <f ca="1"/>
        <v>45485</v>
      </c>
      <c r="C192" vm="222">
        <f ca="1"/>
        <v>0.66</v>
      </c>
      <c r="E192" vm="304">
        <f ca="1"/>
        <v>45485</v>
      </c>
      <c r="F192" vm="99">
        <f ca="1"/>
        <v>385</v>
      </c>
    </row>
    <row r="193" spans="2:6" x14ac:dyDescent="0.25">
      <c r="B193" vm="305">
        <f ca="1"/>
        <v>45488</v>
      </c>
      <c r="C193" vm="125">
        <f ca="1"/>
        <v>0.67</v>
      </c>
      <c r="E193" vm="305">
        <f ca="1"/>
        <v>45488</v>
      </c>
      <c r="F193" vm="28">
        <f ca="1"/>
        <v>376.4</v>
      </c>
    </row>
    <row r="194" spans="2:6" x14ac:dyDescent="0.25">
      <c r="B194" vm="306">
        <f ca="1"/>
        <v>45489</v>
      </c>
      <c r="C194" vm="125">
        <f ca="1"/>
        <v>0.67</v>
      </c>
      <c r="E194" vm="306">
        <f ca="1"/>
        <v>45489</v>
      </c>
      <c r="F194" vm="21">
        <f ca="1"/>
        <v>375</v>
      </c>
    </row>
    <row r="195" spans="2:6" x14ac:dyDescent="0.25">
      <c r="B195" vm="307">
        <f ca="1"/>
        <v>45490</v>
      </c>
      <c r="C195" vm="128">
        <f ca="1"/>
        <v>0.68</v>
      </c>
      <c r="E195" vm="307">
        <f ca="1"/>
        <v>45490</v>
      </c>
      <c r="F195" vm="24">
        <f ca="1"/>
        <v>374</v>
      </c>
    </row>
    <row r="196" spans="2:6" x14ac:dyDescent="0.25">
      <c r="B196" vm="308">
        <f ca="1"/>
        <v>45491</v>
      </c>
      <c r="C196" vm="128">
        <f ca="1"/>
        <v>0.68</v>
      </c>
      <c r="E196" vm="308">
        <f ca="1"/>
        <v>45491</v>
      </c>
      <c r="F196" vm="129">
        <f ca="1"/>
        <v>382</v>
      </c>
    </row>
    <row r="197" spans="2:6" x14ac:dyDescent="0.25">
      <c r="B197" vm="309">
        <f ca="1"/>
        <v>45492</v>
      </c>
      <c r="C197" vm="128">
        <f ca="1"/>
        <v>0.68</v>
      </c>
      <c r="E197" vm="309">
        <f ca="1"/>
        <v>45492</v>
      </c>
      <c r="F197" vm="104">
        <f ca="1"/>
        <v>389</v>
      </c>
    </row>
    <row r="198" spans="2:6" x14ac:dyDescent="0.25">
      <c r="B198" vm="310">
        <f ca="1"/>
        <v>45495</v>
      </c>
      <c r="C198" vm="151">
        <f ca="1"/>
        <v>0.69</v>
      </c>
      <c r="E198" vm="310">
        <f ca="1"/>
        <v>45495</v>
      </c>
      <c r="F198" vm="311">
        <f ca="1"/>
        <v>374.6</v>
      </c>
    </row>
    <row r="199" spans="2:6" x14ac:dyDescent="0.25">
      <c r="B199" vm="312">
        <f ca="1"/>
        <v>45496</v>
      </c>
      <c r="C199" vm="151">
        <f ca="1"/>
        <v>0.69</v>
      </c>
      <c r="E199" vm="312">
        <f ca="1"/>
        <v>45496</v>
      </c>
      <c r="F199" vm="133">
        <f ca="1"/>
        <v>381</v>
      </c>
    </row>
    <row r="200" spans="2:6" x14ac:dyDescent="0.25">
      <c r="B200" vm="313">
        <f ca="1"/>
        <v>45497</v>
      </c>
      <c r="C200" t="e" vm="314">
        <f ca="1"/>
        <v>#N/A</v>
      </c>
      <c r="E200" vm="313">
        <f ca="1"/>
        <v>45497</v>
      </c>
      <c r="F200" t="e" vm="314">
        <f ca="1"/>
        <v>#N/A</v>
      </c>
    </row>
    <row r="201" spans="2:6" x14ac:dyDescent="0.25">
      <c r="B201" vm="315">
        <f ca="1"/>
        <v>45498</v>
      </c>
      <c r="C201" vm="128">
        <f ca="1"/>
        <v>0.68</v>
      </c>
      <c r="E201" vm="315">
        <f ca="1"/>
        <v>45498</v>
      </c>
      <c r="F201" vm="316">
        <f ca="1"/>
        <v>384</v>
      </c>
    </row>
    <row r="202" spans="2:6" x14ac:dyDescent="0.25">
      <c r="B202" vm="317">
        <f ca="1"/>
        <v>45499</v>
      </c>
      <c r="C202" vm="128">
        <f ca="1"/>
        <v>0.68</v>
      </c>
      <c r="E202" vm="317">
        <f ca="1"/>
        <v>45499</v>
      </c>
      <c r="F202" vm="108">
        <f ca="1"/>
        <v>388</v>
      </c>
    </row>
    <row r="203" spans="2:6" x14ac:dyDescent="0.25">
      <c r="B203" vm="318">
        <f ca="1"/>
        <v>45502</v>
      </c>
      <c r="C203" vm="128">
        <f ca="1"/>
        <v>0.68</v>
      </c>
      <c r="E203" vm="318">
        <f ca="1"/>
        <v>45502</v>
      </c>
      <c r="F203" vm="99">
        <f ca="1"/>
        <v>385</v>
      </c>
    </row>
    <row r="204" spans="2:6" x14ac:dyDescent="0.25">
      <c r="B204" vm="319">
        <f ca="1"/>
        <v>45503</v>
      </c>
      <c r="C204" vm="128">
        <f ca="1"/>
        <v>0.68</v>
      </c>
      <c r="E204" vm="319">
        <f ca="1"/>
        <v>45503</v>
      </c>
      <c r="F204" vm="183">
        <f ca="1"/>
        <v>390</v>
      </c>
    </row>
    <row r="205" spans="2:6" x14ac:dyDescent="0.25">
      <c r="B205" vm="320">
        <f ca="1"/>
        <v>45504</v>
      </c>
      <c r="C205" vm="125">
        <f ca="1"/>
        <v>0.67</v>
      </c>
      <c r="E205" vm="320">
        <f ca="1"/>
        <v>45504</v>
      </c>
      <c r="F205" vm="183">
        <f ca="1"/>
        <v>390</v>
      </c>
    </row>
    <row r="206" spans="2:6" x14ac:dyDescent="0.25">
      <c r="B206" vm="321">
        <f ca="1"/>
        <v>45505</v>
      </c>
      <c r="C206" vm="125">
        <f ca="1"/>
        <v>0.67</v>
      </c>
      <c r="E206" vm="321">
        <f ca="1"/>
        <v>45505</v>
      </c>
      <c r="F206" vm="183">
        <f ca="1"/>
        <v>390</v>
      </c>
    </row>
    <row r="207" spans="2:6" x14ac:dyDescent="0.25">
      <c r="B207" vm="322">
        <f ca="1"/>
        <v>45506</v>
      </c>
      <c r="C207" vm="125">
        <f ca="1"/>
        <v>0.67</v>
      </c>
      <c r="E207" vm="322">
        <f ca="1"/>
        <v>45506</v>
      </c>
      <c r="F207" vm="183">
        <f ca="1"/>
        <v>390</v>
      </c>
    </row>
    <row r="208" spans="2:6" x14ac:dyDescent="0.25">
      <c r="B208" vm="323">
        <f ca="1"/>
        <v>45509</v>
      </c>
      <c r="C208" vm="125">
        <f ca="1"/>
        <v>0.67</v>
      </c>
      <c r="E208" vm="323">
        <f ca="1"/>
        <v>45509</v>
      </c>
      <c r="F208" vm="185">
        <f ca="1"/>
        <v>379.8</v>
      </c>
    </row>
    <row r="209" spans="2:6" x14ac:dyDescent="0.25">
      <c r="B209" vm="324">
        <f ca="1"/>
        <v>45510</v>
      </c>
      <c r="C209" vm="125">
        <f ca="1"/>
        <v>0.67</v>
      </c>
      <c r="E209" vm="324">
        <f ca="1"/>
        <v>45510</v>
      </c>
      <c r="F209" vm="31">
        <f ca="1"/>
        <v>380</v>
      </c>
    </row>
    <row r="210" spans="2:6" x14ac:dyDescent="0.25">
      <c r="B210" vm="325">
        <f ca="1"/>
        <v>45511</v>
      </c>
      <c r="C210" vm="326">
        <f ca="1"/>
        <v>0.64</v>
      </c>
      <c r="E210" vm="325">
        <f ca="1"/>
        <v>45511</v>
      </c>
      <c r="F210" vm="327">
        <f ca="1"/>
        <v>394.8</v>
      </c>
    </row>
    <row r="211" spans="2:6" x14ac:dyDescent="0.25">
      <c r="B211" vm="328">
        <f ca="1"/>
        <v>45512</v>
      </c>
      <c r="C211" vm="121">
        <f ca="1"/>
        <v>0.65</v>
      </c>
      <c r="E211" vm="328">
        <f ca="1"/>
        <v>45512</v>
      </c>
      <c r="F211" vm="327">
        <f ca="1"/>
        <v>394.8</v>
      </c>
    </row>
    <row r="212" spans="2:6" x14ac:dyDescent="0.25">
      <c r="B212" vm="329">
        <f ca="1"/>
        <v>45513</v>
      </c>
      <c r="C212" vm="222">
        <f ca="1"/>
        <v>0.66</v>
      </c>
      <c r="E212" vm="329">
        <f ca="1"/>
        <v>45513</v>
      </c>
      <c r="F212" vm="330">
        <f ca="1"/>
        <v>391.6</v>
      </c>
    </row>
    <row r="213" spans="2:6" x14ac:dyDescent="0.25">
      <c r="B213" vm="331">
        <f ca="1"/>
        <v>45516</v>
      </c>
      <c r="C213" vm="222">
        <f ca="1"/>
        <v>0.66</v>
      </c>
      <c r="E213" vm="331">
        <f ca="1"/>
        <v>45516</v>
      </c>
      <c r="F213" vm="183">
        <f ca="1"/>
        <v>390</v>
      </c>
    </row>
    <row r="214" spans="2:6" x14ac:dyDescent="0.25">
      <c r="B214" vm="332">
        <f ca="1"/>
        <v>45517</v>
      </c>
      <c r="C214" vm="222">
        <f ca="1"/>
        <v>0.66</v>
      </c>
      <c r="E214" vm="332">
        <f ca="1"/>
        <v>45517</v>
      </c>
      <c r="F214" vm="333">
        <f ca="1"/>
        <v>399.6</v>
      </c>
    </row>
    <row r="215" spans="2:6" x14ac:dyDescent="0.25">
      <c r="B215" vm="334">
        <f ca="1"/>
        <v>45518</v>
      </c>
      <c r="C215" vm="326">
        <f ca="1"/>
        <v>0.64</v>
      </c>
      <c r="E215" vm="334">
        <f ca="1"/>
        <v>45518</v>
      </c>
      <c r="F215" vm="335">
        <f ca="1"/>
        <v>400</v>
      </c>
    </row>
    <row r="216" spans="2:6" x14ac:dyDescent="0.25">
      <c r="B216" vm="336">
        <f ca="1"/>
        <v>45519</v>
      </c>
      <c r="C216" vm="326">
        <f ca="1"/>
        <v>0.64</v>
      </c>
      <c r="E216" vm="336">
        <f ca="1"/>
        <v>45519</v>
      </c>
      <c r="F216" vm="337">
        <f ca="1"/>
        <v>400.4</v>
      </c>
    </row>
    <row r="217" spans="2:6" x14ac:dyDescent="0.25">
      <c r="B217" vm="338">
        <f ca="1"/>
        <v>45520</v>
      </c>
      <c r="C217" vm="222">
        <f ca="1"/>
        <v>0.66</v>
      </c>
      <c r="E217" vm="338">
        <f ca="1"/>
        <v>45520</v>
      </c>
      <c r="F217" vm="339">
        <f ca="1"/>
        <v>425</v>
      </c>
    </row>
    <row r="218" spans="2:6" x14ac:dyDescent="0.25">
      <c r="B218" vm="340">
        <f ca="1"/>
        <v>45523</v>
      </c>
      <c r="C218" vm="121">
        <f ca="1"/>
        <v>0.65</v>
      </c>
      <c r="E218" vm="340">
        <f ca="1"/>
        <v>45523</v>
      </c>
      <c r="F218" vm="341">
        <f ca="1"/>
        <v>421.6</v>
      </c>
    </row>
    <row r="219" spans="2:6" x14ac:dyDescent="0.25">
      <c r="B219" vm="342">
        <f ca="1"/>
        <v>45524</v>
      </c>
      <c r="C219" vm="326">
        <f ca="1"/>
        <v>0.64</v>
      </c>
      <c r="E219" vm="342">
        <f ca="1"/>
        <v>45524</v>
      </c>
      <c r="F219" vm="343">
        <f ca="1"/>
        <v>415</v>
      </c>
    </row>
    <row r="220" spans="2:6" x14ac:dyDescent="0.25">
      <c r="B220" vm="344">
        <f ca="1"/>
        <v>45525</v>
      </c>
      <c r="C220" vm="326">
        <f ca="1"/>
        <v>0.64</v>
      </c>
      <c r="E220" vm="344">
        <f ca="1"/>
        <v>45525</v>
      </c>
      <c r="F220" vm="345">
        <f ca="1"/>
        <v>416</v>
      </c>
    </row>
    <row r="221" spans="2:6" x14ac:dyDescent="0.25">
      <c r="B221" vm="346">
        <f ca="1"/>
        <v>45526</v>
      </c>
      <c r="C221" vm="326">
        <f ca="1"/>
        <v>0.64</v>
      </c>
      <c r="E221" vm="346">
        <f ca="1"/>
        <v>45526</v>
      </c>
      <c r="F221" vm="347">
        <f ca="1"/>
        <v>418</v>
      </c>
    </row>
    <row r="222" spans="2:6" x14ac:dyDescent="0.25">
      <c r="B222" vm="348">
        <f ca="1"/>
        <v>45531</v>
      </c>
      <c r="C222" vm="326">
        <f ca="1"/>
        <v>0.64</v>
      </c>
      <c r="E222" vm="348">
        <f ca="1"/>
        <v>45531</v>
      </c>
      <c r="F222" vm="345">
        <f ca="1"/>
        <v>416</v>
      </c>
    </row>
    <row r="223" spans="2:6" x14ac:dyDescent="0.25">
      <c r="B223" vm="349">
        <f ca="1"/>
        <v>45532</v>
      </c>
      <c r="C223" vm="121">
        <f ca="1"/>
        <v>0.65</v>
      </c>
      <c r="E223" vm="349">
        <f ca="1"/>
        <v>45532</v>
      </c>
      <c r="F223" vm="350">
        <f ca="1"/>
        <v>411</v>
      </c>
    </row>
    <row r="224" spans="2:6" x14ac:dyDescent="0.25">
      <c r="B224" vm="351">
        <f ca="1"/>
        <v>45533</v>
      </c>
      <c r="C224" vm="121">
        <f ca="1"/>
        <v>0.65</v>
      </c>
      <c r="E224" vm="351">
        <f ca="1"/>
        <v>45533</v>
      </c>
      <c r="F224" vm="352">
        <f ca="1"/>
        <v>414.4</v>
      </c>
    </row>
    <row r="225" spans="2:6" x14ac:dyDescent="0.25">
      <c r="B225" vm="353">
        <f ca="1"/>
        <v>45534</v>
      </c>
      <c r="C225" vm="30">
        <f ca="1"/>
        <v>0.63</v>
      </c>
      <c r="E225" vm="353">
        <f ca="1"/>
        <v>45534</v>
      </c>
      <c r="F225" vm="354">
        <f ca="1"/>
        <v>425.2</v>
      </c>
    </row>
    <row r="226" spans="2:6" x14ac:dyDescent="0.25">
      <c r="B226" vm="355">
        <f ca="1"/>
        <v>45537</v>
      </c>
      <c r="C226" vm="30">
        <f ca="1"/>
        <v>0.63</v>
      </c>
      <c r="E226" vm="355">
        <f ca="1"/>
        <v>45537</v>
      </c>
      <c r="F226" vm="343">
        <f ca="1"/>
        <v>415</v>
      </c>
    </row>
    <row r="227" spans="2:6" x14ac:dyDescent="0.25">
      <c r="B227" vm="356">
        <f ca="1"/>
        <v>45538</v>
      </c>
      <c r="C227" vm="30">
        <f ca="1"/>
        <v>0.63</v>
      </c>
      <c r="E227" vm="356">
        <f ca="1"/>
        <v>45538</v>
      </c>
      <c r="F227" vm="357">
        <f ca="1"/>
        <v>408.2</v>
      </c>
    </row>
    <row r="228" spans="2:6" x14ac:dyDescent="0.25">
      <c r="B228" vm="358">
        <f ca="1"/>
        <v>45539</v>
      </c>
      <c r="C228" vm="30">
        <f ca="1"/>
        <v>0.63</v>
      </c>
      <c r="E228" vm="358">
        <f ca="1"/>
        <v>45539</v>
      </c>
      <c r="F228" vm="359">
        <f ca="1"/>
        <v>402.8</v>
      </c>
    </row>
    <row r="229" spans="2:6" x14ac:dyDescent="0.25">
      <c r="B229" vm="360">
        <f ca="1"/>
        <v>45540</v>
      </c>
      <c r="C229" vm="30">
        <f ca="1"/>
        <v>0.63</v>
      </c>
      <c r="E229" vm="360">
        <f ca="1"/>
        <v>45540</v>
      </c>
      <c r="F229" vm="361">
        <f ca="1"/>
        <v>406</v>
      </c>
    </row>
    <row r="230" spans="2:6" x14ac:dyDescent="0.25">
      <c r="B230" vm="362">
        <f ca="1"/>
        <v>45541</v>
      </c>
      <c r="C230" vm="23">
        <f ca="1"/>
        <v>0.62</v>
      </c>
      <c r="E230" vm="362">
        <f ca="1"/>
        <v>45541</v>
      </c>
      <c r="F230" vm="363">
        <f ca="1"/>
        <v>405</v>
      </c>
    </row>
    <row r="231" spans="2:6" x14ac:dyDescent="0.25">
      <c r="B231" vm="364">
        <f ca="1"/>
        <v>45544</v>
      </c>
      <c r="C231" vm="30">
        <f ca="1"/>
        <v>0.63</v>
      </c>
      <c r="E231" vm="364">
        <f ca="1"/>
        <v>45544</v>
      </c>
      <c r="F231" vm="365">
        <f ca="1"/>
        <v>404.4</v>
      </c>
    </row>
    <row r="232" spans="2:6" x14ac:dyDescent="0.25">
      <c r="B232" vm="366">
        <f ca="1"/>
        <v>45545</v>
      </c>
      <c r="C232" vm="30">
        <f ca="1"/>
        <v>0.63</v>
      </c>
      <c r="E232" vm="366">
        <f ca="1"/>
        <v>45545</v>
      </c>
      <c r="F232" vm="367">
        <f ca="1"/>
        <v>408</v>
      </c>
    </row>
    <row r="233" spans="2:6" x14ac:dyDescent="0.25">
      <c r="B233" vm="368">
        <f ca="1"/>
        <v>45546</v>
      </c>
      <c r="C233" vm="30">
        <f ca="1"/>
        <v>0.63</v>
      </c>
      <c r="E233" vm="368">
        <f ca="1"/>
        <v>45546</v>
      </c>
      <c r="F233" vm="363">
        <f ca="1"/>
        <v>405</v>
      </c>
    </row>
    <row r="234" spans="2:6" x14ac:dyDescent="0.25">
      <c r="B234" vm="369">
        <f ca="1"/>
        <v>45547</v>
      </c>
      <c r="C234" vm="30">
        <f ca="1"/>
        <v>0.63</v>
      </c>
      <c r="E234" vm="369">
        <f ca="1"/>
        <v>45547</v>
      </c>
      <c r="F234" vm="370">
        <f ca="1"/>
        <v>409</v>
      </c>
    </row>
    <row r="235" spans="2:6" x14ac:dyDescent="0.25">
      <c r="B235" vm="371">
        <f ca="1"/>
        <v>45548</v>
      </c>
      <c r="C235" vm="30">
        <f ca="1"/>
        <v>0.63</v>
      </c>
      <c r="E235" vm="371">
        <f ca="1"/>
        <v>45548</v>
      </c>
      <c r="F235" vm="372">
        <f ca="1"/>
        <v>410</v>
      </c>
    </row>
    <row r="236" spans="2:6" x14ac:dyDescent="0.25">
      <c r="B236" vm="373">
        <f ca="1"/>
        <v>45551</v>
      </c>
      <c r="C236" vm="30">
        <f ca="1"/>
        <v>0.63</v>
      </c>
      <c r="E236" vm="373">
        <f ca="1"/>
        <v>45551</v>
      </c>
      <c r="F236" vm="374">
        <f ca="1"/>
        <v>420</v>
      </c>
    </row>
    <row r="237" spans="2:6" x14ac:dyDescent="0.25">
      <c r="B237" vm="375">
        <f ca="1"/>
        <v>45552</v>
      </c>
      <c r="C237" vm="30">
        <f ca="1"/>
        <v>0.63</v>
      </c>
      <c r="E237" vm="375">
        <f ca="1"/>
        <v>45552</v>
      </c>
      <c r="F237" vm="376">
        <f ca="1"/>
        <v>435</v>
      </c>
    </row>
    <row r="238" spans="2:6" x14ac:dyDescent="0.25">
      <c r="B238" vm="377">
        <f ca="1"/>
        <v>45553</v>
      </c>
      <c r="C238" vm="30">
        <f ca="1"/>
        <v>0.63</v>
      </c>
      <c r="E238" vm="377">
        <f ca="1"/>
        <v>45553</v>
      </c>
      <c r="F238" vm="378">
        <f ca="1"/>
        <v>425.6</v>
      </c>
    </row>
    <row r="239" spans="2:6" x14ac:dyDescent="0.25">
      <c r="B239" vm="379">
        <f ca="1"/>
        <v>45554</v>
      </c>
      <c r="C239" vm="30">
        <f ca="1"/>
        <v>0.63</v>
      </c>
      <c r="E239" vm="379">
        <f ca="1"/>
        <v>45554</v>
      </c>
      <c r="F239" vm="380">
        <f ca="1"/>
        <v>429.8</v>
      </c>
    </row>
    <row r="240" spans="2:6" x14ac:dyDescent="0.25">
      <c r="B240" vm="381">
        <f ca="1"/>
        <v>45555</v>
      </c>
      <c r="C240" vm="326">
        <f ca="1"/>
        <v>0.64</v>
      </c>
      <c r="E240" vm="381">
        <f ca="1"/>
        <v>45555</v>
      </c>
      <c r="F240" vm="382">
        <f ca="1"/>
        <v>417</v>
      </c>
    </row>
    <row r="241" spans="2:6" x14ac:dyDescent="0.25">
      <c r="B241" vm="383">
        <f ca="1"/>
        <v>45558</v>
      </c>
      <c r="C241" vm="125">
        <f ca="1"/>
        <v>0.67</v>
      </c>
      <c r="E241" vm="383">
        <f ca="1"/>
        <v>45558</v>
      </c>
      <c r="F241" vm="376">
        <f ca="1"/>
        <v>435</v>
      </c>
    </row>
    <row r="242" spans="2:6" x14ac:dyDescent="0.25">
      <c r="B242" vm="384">
        <f ca="1"/>
        <v>45559</v>
      </c>
      <c r="C242" vm="128">
        <f ca="1"/>
        <v>0.68</v>
      </c>
      <c r="E242" vm="384">
        <f ca="1"/>
        <v>45559</v>
      </c>
      <c r="F242" vm="385">
        <f ca="1"/>
        <v>450</v>
      </c>
    </row>
    <row r="243" spans="2:6" x14ac:dyDescent="0.25">
      <c r="B243" vm="386">
        <f ca="1"/>
        <v>45560</v>
      </c>
      <c r="C243" vm="387">
        <f ca="1"/>
        <v>0.83</v>
      </c>
      <c r="E243" vm="386">
        <f ca="1"/>
        <v>45560</v>
      </c>
      <c r="F243" vm="388">
        <f ca="1"/>
        <v>449</v>
      </c>
    </row>
    <row r="244" spans="2:6" x14ac:dyDescent="0.25">
      <c r="B244" vm="389">
        <f ca="1"/>
        <v>45561</v>
      </c>
      <c r="C244" vm="390">
        <f ca="1"/>
        <v>0.8</v>
      </c>
      <c r="E244" vm="389">
        <f ca="1"/>
        <v>45561</v>
      </c>
      <c r="F244" vm="391">
        <f ca="1"/>
        <v>455</v>
      </c>
    </row>
    <row r="245" spans="2:6" x14ac:dyDescent="0.25">
      <c r="B245" vm="392">
        <f ca="1"/>
        <v>45562</v>
      </c>
      <c r="C245" vm="390">
        <f ca="1"/>
        <v>0.8</v>
      </c>
      <c r="E245" vm="392">
        <f ca="1"/>
        <v>45562</v>
      </c>
      <c r="F245" vm="393">
        <f ca="1"/>
        <v>454.8</v>
      </c>
    </row>
    <row r="246" spans="2:6" x14ac:dyDescent="0.25">
      <c r="B246" vm="394">
        <f ca="1"/>
        <v>45565</v>
      </c>
      <c r="C246" vm="395">
        <f ca="1"/>
        <v>0.81</v>
      </c>
      <c r="E246" vm="394">
        <f ca="1"/>
        <v>45565</v>
      </c>
      <c r="F246" vm="396">
        <f ca="1"/>
        <v>438.2</v>
      </c>
    </row>
    <row r="247" spans="2:6" x14ac:dyDescent="0.25">
      <c r="B247" vm="397">
        <f ca="1"/>
        <v>45566</v>
      </c>
      <c r="C247" vm="398">
        <f ca="1"/>
        <v>0.82</v>
      </c>
      <c r="E247" vm="397">
        <f ca="1"/>
        <v>45566</v>
      </c>
      <c r="F247" vm="399">
        <f ca="1"/>
        <v>443</v>
      </c>
    </row>
    <row r="248" spans="2:6" x14ac:dyDescent="0.25">
      <c r="B248" vm="400">
        <f ca="1"/>
        <v>45567</v>
      </c>
      <c r="C248" vm="398">
        <f ca="1"/>
        <v>0.82</v>
      </c>
      <c r="E248" vm="400">
        <f ca="1"/>
        <v>45567</v>
      </c>
      <c r="F248" vm="401">
        <f ca="1"/>
        <v>440</v>
      </c>
    </row>
    <row r="249" spans="2:6" x14ac:dyDescent="0.25">
      <c r="B249" vm="402">
        <f ca="1"/>
        <v>45568</v>
      </c>
      <c r="C249" vm="395">
        <f ca="1"/>
        <v>0.81</v>
      </c>
      <c r="E249" vm="402">
        <f ca="1"/>
        <v>45568</v>
      </c>
      <c r="F249" vm="403">
        <f ca="1"/>
        <v>444.4</v>
      </c>
    </row>
    <row r="250" spans="2:6" x14ac:dyDescent="0.25">
      <c r="B250" vm="404">
        <f ca="1"/>
        <v>45569</v>
      </c>
      <c r="C250" vm="398">
        <f ca="1"/>
        <v>0.82</v>
      </c>
      <c r="E250" vm="404">
        <f ca="1"/>
        <v>45569</v>
      </c>
      <c r="F250" vm="405">
        <f ca="1"/>
        <v>464</v>
      </c>
    </row>
  </sheetData>
  <mergeCells count="4">
    <mergeCell ref="B2:C2"/>
    <mergeCell ref="E2:H2"/>
    <mergeCell ref="F3:H3"/>
    <mergeCell ref="F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Transactions</vt:lpstr>
      <vt:lpstr>Dashboard</vt:lpstr>
      <vt:lpstr>Charting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Ching</dc:creator>
  <cp:lastModifiedBy>Wayne Ching</cp:lastModifiedBy>
  <dcterms:created xsi:type="dcterms:W3CDTF">2024-10-05T01:34:25Z</dcterms:created>
  <dcterms:modified xsi:type="dcterms:W3CDTF">2024-10-05T07:42:08Z</dcterms:modified>
</cp:coreProperties>
</file>