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BAL_Tadla\Excel\"/>
    </mc:Choice>
  </mc:AlternateContent>
  <bookViews>
    <workbookView xWindow="0" yWindow="0" windowWidth="15312" windowHeight="5664" activeTab="1"/>
  </bookViews>
  <sheets>
    <sheet name="General_Input" sheetId="5" r:id="rId1"/>
    <sheet name="HANTS_Input" sheetId="6" r:id="rId2"/>
    <sheet name="Vegetation_Height" sheetId="4" r:id="rId3"/>
    <sheet name="p-factor" sheetId="2" r:id="rId4"/>
    <sheet name="C-factor" sheetId="3" r:id="rId5"/>
    <sheet name="Calculate Vegetation height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H20" i="1"/>
  <c r="H27" i="1"/>
  <c r="H21" i="1"/>
  <c r="A22" i="3" l="1"/>
  <c r="A21" i="3"/>
  <c r="A20" i="3"/>
  <c r="A19" i="3"/>
  <c r="A18" i="3"/>
  <c r="A17" i="3"/>
  <c r="A16" i="3"/>
  <c r="A15" i="3"/>
  <c r="B14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" i="3"/>
  <c r="A1" i="3"/>
  <c r="H40" i="1" l="1"/>
  <c r="C40" i="1"/>
  <c r="B22" i="3" s="1"/>
  <c r="H39" i="1"/>
  <c r="C39" i="1"/>
  <c r="B21" i="3" s="1"/>
  <c r="H38" i="1"/>
  <c r="C38" i="1"/>
  <c r="B20" i="3" s="1"/>
  <c r="H37" i="1"/>
  <c r="C37" i="1"/>
  <c r="B19" i="3" s="1"/>
  <c r="H36" i="1"/>
  <c r="C36" i="1"/>
  <c r="B18" i="3" s="1"/>
  <c r="H35" i="1"/>
  <c r="C35" i="1"/>
  <c r="B17" i="3" s="1"/>
  <c r="H34" i="1"/>
  <c r="C34" i="1"/>
  <c r="B16" i="3" s="1"/>
  <c r="H33" i="1"/>
  <c r="C33" i="1"/>
  <c r="B15" i="3" s="1"/>
  <c r="H32" i="1"/>
  <c r="BJ7" i="1"/>
  <c r="BG7" i="1"/>
  <c r="BD7" i="1"/>
  <c r="BD8" i="1" s="1"/>
  <c r="BA7" i="1"/>
  <c r="BA8" i="1" s="1"/>
  <c r="AX7" i="1"/>
  <c r="AX8" i="1" s="1"/>
  <c r="AU7" i="1"/>
  <c r="AU8" i="1" s="1"/>
  <c r="AR7" i="1"/>
  <c r="AR8" i="1" s="1"/>
  <c r="AO7" i="1"/>
  <c r="AO8" i="1" s="1"/>
  <c r="AL7" i="1"/>
  <c r="AL8" i="1" s="1"/>
  <c r="AR9" i="1" l="1"/>
  <c r="AR10" i="1" s="1"/>
  <c r="BG8" i="1"/>
  <c r="BJ8" i="1"/>
  <c r="BD9" i="1"/>
  <c r="BA9" i="1"/>
  <c r="AX9" i="1"/>
  <c r="AU9" i="1"/>
  <c r="AO9" i="1"/>
  <c r="AL9" i="1"/>
  <c r="B22" i="2"/>
  <c r="A22" i="2"/>
  <c r="B21" i="2"/>
  <c r="A21" i="2"/>
  <c r="B20" i="2"/>
  <c r="A20" i="2"/>
  <c r="B19" i="2"/>
  <c r="B18" i="2"/>
  <c r="A19" i="2"/>
  <c r="A18" i="2"/>
  <c r="A17" i="2"/>
  <c r="A16" i="2"/>
  <c r="A15" i="2"/>
  <c r="A14" i="2"/>
  <c r="A13" i="2"/>
  <c r="A12" i="2"/>
  <c r="A11" i="2"/>
  <c r="A10" i="2"/>
  <c r="A9" i="2"/>
  <c r="B17" i="2"/>
  <c r="B16" i="2"/>
  <c r="B15" i="2"/>
  <c r="B14" i="2"/>
  <c r="A8" i="2"/>
  <c r="A7" i="2"/>
  <c r="A6" i="2"/>
  <c r="A5" i="2"/>
  <c r="A4" i="2"/>
  <c r="A3" i="2"/>
  <c r="A2" i="2"/>
  <c r="B1" i="2"/>
  <c r="A1" i="2"/>
  <c r="H31" i="1"/>
  <c r="C31" i="1"/>
  <c r="B13" i="3" s="1"/>
  <c r="H30" i="1"/>
  <c r="C30" i="1"/>
  <c r="B12" i="3" s="1"/>
  <c r="H29" i="1"/>
  <c r="C29" i="1"/>
  <c r="B11" i="3" s="1"/>
  <c r="AI7" i="1"/>
  <c r="AI8" i="1" s="1"/>
  <c r="AF7" i="1"/>
  <c r="AF8" i="1" s="1"/>
  <c r="AC7" i="1"/>
  <c r="AC8" i="1" s="1"/>
  <c r="B12" i="2" l="1"/>
  <c r="B11" i="2"/>
  <c r="B13" i="2"/>
  <c r="BJ9" i="1"/>
  <c r="BG9" i="1"/>
  <c r="BD10" i="1"/>
  <c r="BA10" i="1"/>
  <c r="AX10" i="1"/>
  <c r="AU10" i="1"/>
  <c r="AR11" i="1"/>
  <c r="AO10" i="1"/>
  <c r="AL10" i="1"/>
  <c r="AI9" i="1"/>
  <c r="AF9" i="1"/>
  <c r="AC9" i="1"/>
  <c r="H28" i="1"/>
  <c r="H26" i="1"/>
  <c r="H25" i="1"/>
  <c r="H24" i="1"/>
  <c r="H23" i="1"/>
  <c r="H22" i="1"/>
  <c r="Z7" i="1"/>
  <c r="Z8" i="1" s="1"/>
  <c r="C28" i="1"/>
  <c r="C27" i="1"/>
  <c r="C26" i="1"/>
  <c r="C25" i="1"/>
  <c r="C24" i="1"/>
  <c r="C23" i="1"/>
  <c r="C22" i="1"/>
  <c r="C21" i="1"/>
  <c r="C20" i="1"/>
  <c r="W7" i="1"/>
  <c r="W8" i="1" s="1"/>
  <c r="T7" i="1"/>
  <c r="T8" i="1" s="1"/>
  <c r="Q7" i="1"/>
  <c r="Q8" i="1" s="1"/>
  <c r="N7" i="1"/>
  <c r="K7" i="1"/>
  <c r="K8" i="1" s="1"/>
  <c r="K9" i="1" s="1"/>
  <c r="H7" i="1"/>
  <c r="H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C12" i="1"/>
  <c r="C13" i="1" s="1"/>
  <c r="C14" i="1" s="1"/>
  <c r="B7" i="1"/>
  <c r="B2" i="3" l="1"/>
  <c r="B2" i="2"/>
  <c r="B3" i="3"/>
  <c r="B3" i="2"/>
  <c r="AV7" i="1"/>
  <c r="AV8" i="1"/>
  <c r="AV9" i="1"/>
  <c r="B4" i="3"/>
  <c r="B4" i="2"/>
  <c r="B6" i="3"/>
  <c r="B6" i="2"/>
  <c r="BG10" i="1"/>
  <c r="B5" i="3"/>
  <c r="B5" i="2"/>
  <c r="B7" i="3"/>
  <c r="B7" i="2"/>
  <c r="B9" i="3"/>
  <c r="B9" i="2"/>
  <c r="B10" i="3"/>
  <c r="B10" i="2"/>
  <c r="B8" i="3"/>
  <c r="B8" i="2"/>
  <c r="BJ10" i="1"/>
  <c r="BK9" i="1" s="1"/>
  <c r="BJ11" i="1"/>
  <c r="BD11" i="1"/>
  <c r="BA11" i="1"/>
  <c r="AX11" i="1"/>
  <c r="AU11" i="1"/>
  <c r="AR12" i="1"/>
  <c r="AS11" i="1" s="1"/>
  <c r="AO11" i="1"/>
  <c r="AL11" i="1"/>
  <c r="AI10" i="1"/>
  <c r="AF10" i="1"/>
  <c r="AC10" i="1"/>
  <c r="W9" i="1"/>
  <c r="Q9" i="1"/>
  <c r="B8" i="1"/>
  <c r="B9" i="1" s="1"/>
  <c r="B10" i="1" s="1"/>
  <c r="B11" i="1" s="1"/>
  <c r="B12" i="1" s="1"/>
  <c r="B13" i="1" s="1"/>
  <c r="B14" i="1" s="1"/>
  <c r="B15" i="1" s="1"/>
  <c r="B16" i="1" s="1"/>
  <c r="Z9" i="1"/>
  <c r="W10" i="1"/>
  <c r="T9" i="1"/>
  <c r="N8" i="1"/>
  <c r="K10" i="1"/>
  <c r="H9" i="1"/>
  <c r="F7" i="1"/>
  <c r="F9" i="1"/>
  <c r="F8" i="1"/>
  <c r="C15" i="1"/>
  <c r="C16" i="1" s="1"/>
  <c r="AS8" i="1" l="1"/>
  <c r="AS7" i="1"/>
  <c r="AS9" i="1"/>
  <c r="AS10" i="1"/>
  <c r="BK7" i="1"/>
  <c r="BK8" i="1"/>
  <c r="AX12" i="1"/>
  <c r="BE11" i="1"/>
  <c r="BG11" i="1"/>
  <c r="BJ12" i="1"/>
  <c r="BD12" i="1"/>
  <c r="BA12" i="1"/>
  <c r="AU12" i="1"/>
  <c r="AR13" i="1"/>
  <c r="AO12" i="1"/>
  <c r="AL12" i="1"/>
  <c r="AM11" i="1" s="1"/>
  <c r="AI11" i="1"/>
  <c r="AF11" i="1"/>
  <c r="AC11" i="1"/>
  <c r="C9" i="1"/>
  <c r="C10" i="1"/>
  <c r="Q10" i="1"/>
  <c r="Q11" i="1" s="1"/>
  <c r="C8" i="1"/>
  <c r="C7" i="1"/>
  <c r="X9" i="1"/>
  <c r="Z10" i="1"/>
  <c r="W11" i="1"/>
  <c r="X8" i="1" s="1"/>
  <c r="T10" i="1"/>
  <c r="N9" i="1"/>
  <c r="K11" i="1"/>
  <c r="L10" i="1"/>
  <c r="H10" i="1"/>
  <c r="F10" i="1"/>
  <c r="AM8" i="1" l="1"/>
  <c r="AM7" i="1"/>
  <c r="AM9" i="1"/>
  <c r="AM10" i="1"/>
  <c r="BG12" i="1"/>
  <c r="BE7" i="1"/>
  <c r="BE8" i="1"/>
  <c r="BE9" i="1"/>
  <c r="BE10" i="1"/>
  <c r="AX13" i="1"/>
  <c r="AY12" i="1"/>
  <c r="BJ13" i="1"/>
  <c r="BD13" i="1"/>
  <c r="BA13" i="1"/>
  <c r="AU13" i="1"/>
  <c r="AU14" i="1" s="1"/>
  <c r="AU15" i="1" s="1"/>
  <c r="AU16" i="1" s="1"/>
  <c r="AR14" i="1"/>
  <c r="AO13" i="1"/>
  <c r="AL13" i="1"/>
  <c r="AI12" i="1"/>
  <c r="AF12" i="1"/>
  <c r="AC12" i="1"/>
  <c r="X10" i="1"/>
  <c r="Z11" i="1"/>
  <c r="W12" i="1"/>
  <c r="W13" i="1" s="1"/>
  <c r="W14" i="1" s="1"/>
  <c r="W15" i="1" s="1"/>
  <c r="W16" i="1" s="1"/>
  <c r="X7" i="1"/>
  <c r="T11" i="1"/>
  <c r="Q12" i="1"/>
  <c r="N10" i="1"/>
  <c r="K12" i="1"/>
  <c r="K13" i="1" s="1"/>
  <c r="K14" i="1" s="1"/>
  <c r="K15" i="1" s="1"/>
  <c r="K16" i="1" s="1"/>
  <c r="L7" i="1"/>
  <c r="L9" i="1"/>
  <c r="L8" i="1"/>
  <c r="H11" i="1"/>
  <c r="AX14" i="1" l="1"/>
  <c r="AX15" i="1" s="1"/>
  <c r="AX16" i="1" s="1"/>
  <c r="AY7" i="1"/>
  <c r="AY8" i="1"/>
  <c r="AY9" i="1"/>
  <c r="AY10" i="1"/>
  <c r="AY11" i="1"/>
  <c r="BG13" i="1"/>
  <c r="BH12" i="1" s="1"/>
  <c r="BJ14" i="1"/>
  <c r="BJ15" i="1" s="1"/>
  <c r="BJ16" i="1" s="1"/>
  <c r="BD14" i="1"/>
  <c r="BD15" i="1" s="1"/>
  <c r="BD16" i="1" s="1"/>
  <c r="BA14" i="1"/>
  <c r="BA15" i="1" s="1"/>
  <c r="BA16" i="1" s="1"/>
  <c r="BB8" i="1"/>
  <c r="BB7" i="1"/>
  <c r="BB9" i="1"/>
  <c r="BB10" i="1"/>
  <c r="BB11" i="1"/>
  <c r="BB12" i="1"/>
  <c r="AR15" i="1"/>
  <c r="AR16" i="1" s="1"/>
  <c r="AO14" i="1"/>
  <c r="AL14" i="1"/>
  <c r="AI13" i="1"/>
  <c r="AF13" i="1"/>
  <c r="AC13" i="1"/>
  <c r="U7" i="1"/>
  <c r="U8" i="1"/>
  <c r="U9" i="1"/>
  <c r="U10" i="1"/>
  <c r="Z12" i="1"/>
  <c r="T12" i="1"/>
  <c r="Q13" i="1"/>
  <c r="N11" i="1"/>
  <c r="H12" i="1"/>
  <c r="H13" i="1" s="1"/>
  <c r="H14" i="1" s="1"/>
  <c r="H15" i="1" s="1"/>
  <c r="H16" i="1" s="1"/>
  <c r="I8" i="1"/>
  <c r="I7" i="1"/>
  <c r="I9" i="1"/>
  <c r="I10" i="1"/>
  <c r="AP8" i="1" l="1"/>
  <c r="AP7" i="1"/>
  <c r="AP9" i="1"/>
  <c r="AP10" i="1"/>
  <c r="AP11" i="1"/>
  <c r="AP12" i="1"/>
  <c r="AP13" i="1"/>
  <c r="BG14" i="1"/>
  <c r="BG15" i="1" s="1"/>
  <c r="BG16" i="1" s="1"/>
  <c r="BH7" i="1"/>
  <c r="BH8" i="1"/>
  <c r="BH9" i="1"/>
  <c r="BH10" i="1"/>
  <c r="BH11" i="1"/>
  <c r="AO15" i="1"/>
  <c r="AL15" i="1"/>
  <c r="AI14" i="1"/>
  <c r="AF14" i="1"/>
  <c r="AC14" i="1"/>
  <c r="Z13" i="1"/>
  <c r="T13" i="1"/>
  <c r="Q14" i="1"/>
  <c r="N12" i="1"/>
  <c r="AO16" i="1" l="1"/>
  <c r="AL16" i="1"/>
  <c r="AI15" i="1"/>
  <c r="AF15" i="1"/>
  <c r="AG14" i="1" s="1"/>
  <c r="AC15" i="1"/>
  <c r="AD14" i="1"/>
  <c r="N13" i="1"/>
  <c r="Z14" i="1"/>
  <c r="T14" i="1"/>
  <c r="Q15" i="1"/>
  <c r="AJ8" i="1" l="1"/>
  <c r="AJ7" i="1"/>
  <c r="AJ9" i="1"/>
  <c r="AJ10" i="1"/>
  <c r="AJ11" i="1"/>
  <c r="AJ12" i="1"/>
  <c r="AJ13" i="1"/>
  <c r="AJ14" i="1"/>
  <c r="AI16" i="1"/>
  <c r="AF16" i="1"/>
  <c r="AG7" i="1"/>
  <c r="AG8" i="1"/>
  <c r="AG9" i="1"/>
  <c r="AG10" i="1"/>
  <c r="AG11" i="1"/>
  <c r="AG12" i="1"/>
  <c r="AG13" i="1"/>
  <c r="AC16" i="1"/>
  <c r="AD7" i="1"/>
  <c r="AD8" i="1"/>
  <c r="AD9" i="1"/>
  <c r="AD10" i="1"/>
  <c r="AD11" i="1"/>
  <c r="AD12" i="1"/>
  <c r="AD13" i="1"/>
  <c r="Z15" i="1"/>
  <c r="AA14" i="1"/>
  <c r="Q16" i="1"/>
  <c r="R7" i="1"/>
  <c r="R8" i="1"/>
  <c r="R9" i="1"/>
  <c r="R11" i="1"/>
  <c r="R10" i="1"/>
  <c r="R12" i="1"/>
  <c r="R13" i="1"/>
  <c r="R14" i="1"/>
  <c r="N14" i="1"/>
  <c r="T15" i="1"/>
  <c r="N15" i="1" l="1"/>
  <c r="N16" i="1" s="1"/>
  <c r="O7" i="1"/>
  <c r="O8" i="1"/>
  <c r="O9" i="1"/>
  <c r="O10" i="1"/>
  <c r="O11" i="1"/>
  <c r="O12" i="1"/>
  <c r="O13" i="1"/>
  <c r="Z16" i="1"/>
  <c r="AA8" i="1"/>
  <c r="AA7" i="1"/>
  <c r="AA9" i="1"/>
  <c r="AA10" i="1"/>
  <c r="AA11" i="1"/>
  <c r="AA12" i="1"/>
  <c r="AA13" i="1"/>
  <c r="T16" i="1"/>
</calcChain>
</file>

<file path=xl/sharedStrings.xml><?xml version="1.0" encoding="utf-8"?>
<sst xmlns="http://schemas.openxmlformats.org/spreadsheetml/2006/main" count="189" uniqueCount="79">
  <si>
    <t>Wheat</t>
  </si>
  <si>
    <t>LAI</t>
  </si>
  <si>
    <t>Height</t>
  </si>
  <si>
    <t>m2/m2</t>
  </si>
  <si>
    <t>m</t>
  </si>
  <si>
    <t>y = -0.0699x2 + 0.5497x - 0.035</t>
  </si>
  <si>
    <t>Maize</t>
  </si>
  <si>
    <r>
      <t>y = -0.1538x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+ 1.2092x - 0.0769</t>
    </r>
  </si>
  <si>
    <t>Alfalafa</t>
  </si>
  <si>
    <r>
      <t>y = -0.049x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+ 0.3848x - 0.0245</t>
    </r>
  </si>
  <si>
    <t>Sugarbeet</t>
  </si>
  <si>
    <r>
      <t>y = -0.028x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+ 0.2199x - 0.014</t>
    </r>
  </si>
  <si>
    <t>Citrus</t>
  </si>
  <si>
    <r>
      <t>y = -0.0524x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+ 0.8077x - 0.083</t>
    </r>
  </si>
  <si>
    <t>Grapes</t>
  </si>
  <si>
    <r>
      <t>y = -0.0194x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+ 0.6274x - 0.035</t>
    </r>
  </si>
  <si>
    <t>Pasture</t>
  </si>
  <si>
    <r>
      <t>y = -0.0119x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+ 0.0934x - 0.0059</t>
    </r>
  </si>
  <si>
    <t>Vegetables</t>
  </si>
  <si>
    <r>
      <t>y = -0.014x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+ 0.1099x - 0.007</t>
    </r>
  </si>
  <si>
    <t>Olives</t>
  </si>
  <si>
    <t>Code</t>
  </si>
  <si>
    <t>Crop</t>
  </si>
  <si>
    <r>
      <t>y = -0.0311x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+ 1.0039x - 0.0559</t>
    </r>
  </si>
  <si>
    <t>y = height (m)</t>
  </si>
  <si>
    <t>x = LAI</t>
  </si>
  <si>
    <t>Shrubland</t>
  </si>
  <si>
    <t>Forest</t>
  </si>
  <si>
    <r>
      <t>y = -0.0389x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+ 1.2549x - 0.0699</t>
    </r>
  </si>
  <si>
    <r>
      <t>y = -0.1554x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+ 5.0194x - 0.2797</t>
    </r>
  </si>
  <si>
    <t>Urban</t>
  </si>
  <si>
    <r>
      <t>y = -0.0777x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+ 2.5097x + 9.8601</t>
    </r>
  </si>
  <si>
    <t>p</t>
  </si>
  <si>
    <t>Rice</t>
  </si>
  <si>
    <t>Walnut orchard</t>
  </si>
  <si>
    <t>Sugarcane</t>
  </si>
  <si>
    <t>Onion</t>
  </si>
  <si>
    <t>Potato</t>
  </si>
  <si>
    <t>Sweet melon</t>
  </si>
  <si>
    <t>Beans</t>
  </si>
  <si>
    <t>Cotton</t>
  </si>
  <si>
    <t>Sunflower</t>
  </si>
  <si>
    <r>
      <t>y = -0.0326x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+ 0.2904x - 0.0315</t>
    </r>
  </si>
  <si>
    <r>
      <t>y = -0.2098x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+ 3.2308x - 0.3322</t>
    </r>
  </si>
  <si>
    <r>
      <t>y = -0.1632x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+ 1.4522x - 0.1573</t>
    </r>
  </si>
  <si>
    <r>
      <t>y = -0.0408x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+ 0.2949x + 0.0061</t>
    </r>
  </si>
  <si>
    <r>
      <t>y = -0.0131x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+ 0.1416x - 0.0171</t>
    </r>
  </si>
  <si>
    <r>
      <t>y = -0.0598x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+ 0.5325x - 0.0577</t>
    </r>
  </si>
  <si>
    <r>
      <t>y = -0.1795x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+ 1.2974x + 0.0269</t>
    </r>
  </si>
  <si>
    <r>
      <t>y = -0.0298x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+ 0.3237x - 0.0392</t>
    </r>
  </si>
  <si>
    <r>
      <t>y = -0.0448x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+ 0.4856x - 0.0587</t>
    </r>
  </si>
  <si>
    <t>x2 coeff</t>
  </si>
  <si>
    <t>x coeff</t>
  </si>
  <si>
    <t>offset</t>
  </si>
  <si>
    <t>C</t>
  </si>
  <si>
    <t>Start_date</t>
  </si>
  <si>
    <t>'2016-01-05'</t>
  </si>
  <si>
    <t>End_date</t>
  </si>
  <si>
    <t>'2016-02-18'</t>
  </si>
  <si>
    <t>SEBAL_Excel</t>
  </si>
  <si>
    <t>G:\SEBAL_Tadla\Excel\InputEXCEL_v3_3_6.xlsx</t>
  </si>
  <si>
    <t>LU_data_FileName</t>
  </si>
  <si>
    <t>G:\SEBAL_Tadla\LandCover\LU_map.tif</t>
  </si>
  <si>
    <t>DSSF_Folder</t>
  </si>
  <si>
    <t>G:\SEBAL_Tadla\LANDSAF</t>
  </si>
  <si>
    <t>Output_folder</t>
  </si>
  <si>
    <t>G:\SEBAL_Tadla\PROBAV-VIIRS</t>
  </si>
  <si>
    <t>Albedo</t>
  </si>
  <si>
    <t>NDVI</t>
  </si>
  <si>
    <t>LST</t>
  </si>
  <si>
    <t>nf</t>
  </si>
  <si>
    <t>low</t>
  </si>
  <si>
    <t>high</t>
  </si>
  <si>
    <t>HiLo</t>
  </si>
  <si>
    <t>fet</t>
  </si>
  <si>
    <t>delta</t>
  </si>
  <si>
    <t>dod</t>
  </si>
  <si>
    <t>Lo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</si>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</sst>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13" sqref="B13"/>
    </sheetView>
  </sheetViews>
  <sheetFormatPr defaultRowHeight="14.4" x14ac:dyDescent="0.3"/>
  <cols>
    <col min="1" max="1" width="16.6640625" bestFit="1" customWidth="1"/>
    <col min="2" max="2" width="40.21875" bestFit="1" customWidth="1"/>
  </cols>
  <sheetData>
    <row r="2" spans="1:2" x14ac:dyDescent="0.3">
      <c r="A2" t="s">
        <v>55</v>
      </c>
      <c r="B2" t="s">
        <v>56</v>
      </c>
    </row>
    <row r="3" spans="1:2" x14ac:dyDescent="0.3">
      <c r="A3" t="s">
        <v>57</v>
      </c>
      <c r="B3" t="s">
        <v>58</v>
      </c>
    </row>
    <row r="4" spans="1:2" x14ac:dyDescent="0.3">
      <c r="A4" t="s">
        <v>59</v>
      </c>
      <c r="B4" t="s">
        <v>60</v>
      </c>
    </row>
    <row r="5" spans="1:2" x14ac:dyDescent="0.3">
      <c r="A5" t="s">
        <v>61</v>
      </c>
      <c r="B5" t="s">
        <v>62</v>
      </c>
    </row>
    <row r="6" spans="1:2" x14ac:dyDescent="0.3">
      <c r="A6" t="s">
        <v>63</v>
      </c>
      <c r="B6" t="s">
        <v>64</v>
      </c>
    </row>
    <row r="7" spans="1:2" x14ac:dyDescent="0.3">
      <c r="A7" t="s">
        <v>65</v>
      </c>
      <c r="B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3" sqref="C13"/>
    </sheetView>
  </sheetViews>
  <sheetFormatPr defaultRowHeight="14.4" x14ac:dyDescent="0.3"/>
  <sheetData>
    <row r="1" spans="1:4" x14ac:dyDescent="0.3">
      <c r="B1" t="s">
        <v>67</v>
      </c>
      <c r="C1" t="s">
        <v>68</v>
      </c>
      <c r="D1" t="s">
        <v>69</v>
      </c>
    </row>
    <row r="2" spans="1:4" x14ac:dyDescent="0.3">
      <c r="A2" t="s">
        <v>70</v>
      </c>
      <c r="B2">
        <v>1</v>
      </c>
      <c r="C2">
        <v>1</v>
      </c>
      <c r="D2">
        <v>1</v>
      </c>
    </row>
    <row r="3" spans="1:4" x14ac:dyDescent="0.3">
      <c r="A3" t="s">
        <v>71</v>
      </c>
      <c r="B3">
        <v>0.1</v>
      </c>
      <c r="C3">
        <v>-0.3</v>
      </c>
      <c r="D3">
        <v>280</v>
      </c>
    </row>
    <row r="4" spans="1:4" x14ac:dyDescent="0.3">
      <c r="A4" t="s">
        <v>72</v>
      </c>
      <c r="B4">
        <v>0.3</v>
      </c>
      <c r="C4">
        <v>1</v>
      </c>
      <c r="D4">
        <v>350</v>
      </c>
    </row>
    <row r="5" spans="1:4" x14ac:dyDescent="0.3">
      <c r="A5" t="s">
        <v>73</v>
      </c>
      <c r="B5" s="4" t="s">
        <v>78</v>
      </c>
      <c r="C5" s="4" t="s">
        <v>77</v>
      </c>
      <c r="D5" s="4" t="s">
        <v>77</v>
      </c>
    </row>
    <row r="6" spans="1:4" x14ac:dyDescent="0.3">
      <c r="A6" t="s">
        <v>74</v>
      </c>
      <c r="B6">
        <v>0.1</v>
      </c>
      <c r="C6">
        <v>0.1</v>
      </c>
      <c r="D6">
        <v>10</v>
      </c>
    </row>
    <row r="7" spans="1:4" x14ac:dyDescent="0.3">
      <c r="A7" t="s">
        <v>75</v>
      </c>
      <c r="B7">
        <v>0.1</v>
      </c>
      <c r="C7">
        <v>0.1</v>
      </c>
      <c r="D7">
        <v>1</v>
      </c>
    </row>
    <row r="8" spans="1:4" x14ac:dyDescent="0.3">
      <c r="A8" t="s">
        <v>76</v>
      </c>
      <c r="B8">
        <v>1</v>
      </c>
      <c r="C8">
        <v>1</v>
      </c>
      <c r="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0" zoomScaleNormal="70" workbookViewId="0">
      <selection activeCell="G12" sqref="G12"/>
    </sheetView>
  </sheetViews>
  <sheetFormatPr defaultRowHeight="14.4" x14ac:dyDescent="0.3"/>
  <cols>
    <col min="7" max="7" width="28.109375" bestFit="1" customWidth="1"/>
  </cols>
  <sheetData>
    <row r="1" spans="1:8" x14ac:dyDescent="0.3">
      <c r="A1" s="1" t="s">
        <v>21</v>
      </c>
      <c r="B1" s="1" t="s">
        <v>22</v>
      </c>
      <c r="C1" s="1" t="s">
        <v>51</v>
      </c>
      <c r="D1" s="1" t="s">
        <v>52</v>
      </c>
      <c r="E1" s="1" t="s">
        <v>53</v>
      </c>
    </row>
    <row r="2" spans="1:8" x14ac:dyDescent="0.3">
      <c r="A2" s="1">
        <v>1</v>
      </c>
      <c r="B2" s="1" t="s">
        <v>0</v>
      </c>
      <c r="C2" s="1">
        <f>'Calculate Vegetation height'!D20</f>
        <v>-6.9900000000000004E-2</v>
      </c>
      <c r="D2" s="1">
        <f>'Calculate Vegetation height'!E20</f>
        <v>0.54969999999999997</v>
      </c>
      <c r="E2" s="1">
        <f>'Calculate Vegetation height'!F20</f>
        <v>-3.5000000000000003E-2</v>
      </c>
      <c r="G2" t="str">
        <f>'Calculate Vegetation height'!H20</f>
        <v>y = -0.0699x2 + 0.5497x - 0.035</v>
      </c>
      <c r="H2" t="s">
        <v>24</v>
      </c>
    </row>
    <row r="3" spans="1:8" x14ac:dyDescent="0.3">
      <c r="A3" s="1">
        <v>2</v>
      </c>
      <c r="B3" s="1" t="s">
        <v>6</v>
      </c>
      <c r="C3" s="1">
        <f>'Calculate Vegetation height'!D21</f>
        <v>-0.15379999999999999</v>
      </c>
      <c r="D3" s="1">
        <f>'Calculate Vegetation height'!E21</f>
        <v>1.2092000000000001</v>
      </c>
      <c r="E3" s="1">
        <f>'Calculate Vegetation height'!F21</f>
        <v>-7.6899999999999996E-2</v>
      </c>
      <c r="G3" t="str">
        <f>'Calculate Vegetation height'!H21</f>
        <v>y = -0.1538x2 + 1.2092x - 0.0769</v>
      </c>
      <c r="H3" t="s">
        <v>25</v>
      </c>
    </row>
    <row r="4" spans="1:8" x14ac:dyDescent="0.3">
      <c r="A4" s="1">
        <v>3</v>
      </c>
      <c r="B4" s="1" t="s">
        <v>8</v>
      </c>
      <c r="C4" s="1">
        <f>'Calculate Vegetation height'!D22</f>
        <v>-4.9000000000000002E-2</v>
      </c>
      <c r="D4" s="1">
        <f>'Calculate Vegetation height'!E22</f>
        <v>0.38479999999999998</v>
      </c>
      <c r="E4" s="1">
        <f>'Calculate Vegetation height'!F22</f>
        <v>-2.4500000000000001E-2</v>
      </c>
      <c r="G4" t="str">
        <f>'Calculate Vegetation height'!H22</f>
        <v>y = -0.049x2 + 0.3848x - 0.0245</v>
      </c>
    </row>
    <row r="5" spans="1:8" x14ac:dyDescent="0.3">
      <c r="A5" s="1">
        <v>4</v>
      </c>
      <c r="B5" s="1" t="s">
        <v>10</v>
      </c>
      <c r="C5" s="1">
        <f>'Calculate Vegetation height'!D23</f>
        <v>-2.8000000000000001E-2</v>
      </c>
      <c r="D5" s="1">
        <f>'Calculate Vegetation height'!E23</f>
        <v>0.21990000000000001</v>
      </c>
      <c r="E5" s="1">
        <f>'Calculate Vegetation height'!F23</f>
        <v>-1.4E-2</v>
      </c>
      <c r="G5" t="str">
        <f>'Calculate Vegetation height'!H23</f>
        <v>y = -0.028x2 + 0.2199x - 0.014</v>
      </c>
    </row>
    <row r="6" spans="1:8" x14ac:dyDescent="0.3">
      <c r="A6" s="1">
        <v>5</v>
      </c>
      <c r="B6" s="1" t="s">
        <v>12</v>
      </c>
      <c r="C6" s="1">
        <f>'Calculate Vegetation height'!D24</f>
        <v>-5.2400000000000002E-2</v>
      </c>
      <c r="D6" s="1">
        <f>'Calculate Vegetation height'!E24</f>
        <v>0.80769999999999997</v>
      </c>
      <c r="E6" s="1">
        <f>'Calculate Vegetation height'!F24</f>
        <v>-8.3000000000000004E-2</v>
      </c>
      <c r="G6" t="str">
        <f>'Calculate Vegetation height'!H24</f>
        <v>y = -0.0524x2 + 0.8077x - 0.083</v>
      </c>
    </row>
    <row r="7" spans="1:8" x14ac:dyDescent="0.3">
      <c r="A7" s="1">
        <v>6</v>
      </c>
      <c r="B7" s="1" t="s">
        <v>14</v>
      </c>
      <c r="C7" s="1">
        <f>'Calculate Vegetation height'!D25</f>
        <v>-1.9400000000000001E-2</v>
      </c>
      <c r="D7" s="1">
        <f>'Calculate Vegetation height'!E25</f>
        <v>0.62739999999999996</v>
      </c>
      <c r="E7" s="1">
        <f>'Calculate Vegetation height'!F25</f>
        <v>-3.5000000000000003E-2</v>
      </c>
      <c r="G7" t="str">
        <f>'Calculate Vegetation height'!H25</f>
        <v>y = -0.0194x2 + 0.6274x - 0.035</v>
      </c>
    </row>
    <row r="8" spans="1:8" x14ac:dyDescent="0.3">
      <c r="A8" s="1">
        <v>7</v>
      </c>
      <c r="B8" s="1" t="s">
        <v>16</v>
      </c>
      <c r="C8" s="1">
        <f>'Calculate Vegetation height'!D26</f>
        <v>-1.1900000000000001E-2</v>
      </c>
      <c r="D8" s="1">
        <f>'Calculate Vegetation height'!E26</f>
        <v>9.3399999999999997E-2</v>
      </c>
      <c r="E8" s="1">
        <f>'Calculate Vegetation height'!F26</f>
        <v>-5.8999999999999999E-3</v>
      </c>
      <c r="G8" t="str">
        <f>'Calculate Vegetation height'!H26</f>
        <v>y = -0.0119x2 + 0.0934x - 0.0059</v>
      </c>
    </row>
    <row r="9" spans="1:8" x14ac:dyDescent="0.3">
      <c r="A9" s="1">
        <v>8</v>
      </c>
      <c r="B9" s="1" t="s">
        <v>18</v>
      </c>
      <c r="C9" s="1">
        <f>'Calculate Vegetation height'!D27</f>
        <v>-1.4E-2</v>
      </c>
      <c r="D9" s="1">
        <f>'Calculate Vegetation height'!E27</f>
        <v>0.1099</v>
      </c>
      <c r="E9" s="1">
        <f>'Calculate Vegetation height'!F27</f>
        <v>-7.0000000000000001E-3</v>
      </c>
      <c r="G9" t="str">
        <f>'Calculate Vegetation height'!H27</f>
        <v>y = -0.014x2 + 0.1099x - 0.007</v>
      </c>
    </row>
    <row r="10" spans="1:8" x14ac:dyDescent="0.3">
      <c r="A10" s="1">
        <v>9</v>
      </c>
      <c r="B10" s="1" t="s">
        <v>20</v>
      </c>
      <c r="C10" s="1">
        <f>'Calculate Vegetation height'!D28</f>
        <v>-3.1099999999999999E-2</v>
      </c>
      <c r="D10" s="1">
        <f>'Calculate Vegetation height'!E28</f>
        <v>1.0039</v>
      </c>
      <c r="E10" s="1">
        <f>'Calculate Vegetation height'!F28</f>
        <v>5.5899999999999998E-2</v>
      </c>
      <c r="G10" t="str">
        <f>'Calculate Vegetation height'!H28</f>
        <v>y = -0.0311x2 + 1.0039x - 0.0559</v>
      </c>
    </row>
    <row r="11" spans="1:8" x14ac:dyDescent="0.3">
      <c r="A11" s="1">
        <v>10</v>
      </c>
      <c r="B11" s="1" t="s">
        <v>26</v>
      </c>
      <c r="C11" s="1">
        <f>'Calculate Vegetation height'!D29</f>
        <v>-3.8899999999999997E-2</v>
      </c>
      <c r="D11" s="1">
        <f>'Calculate Vegetation height'!E29</f>
        <v>1.2548999999999999</v>
      </c>
      <c r="E11" s="1">
        <f>'Calculate Vegetation height'!F29</f>
        <v>-6.9900000000000004E-2</v>
      </c>
      <c r="G11" t="str">
        <f>'Calculate Vegetation height'!H29</f>
        <v>y = -0.0389x2 + 1.2549x - 0.0699</v>
      </c>
    </row>
    <row r="12" spans="1:8" x14ac:dyDescent="0.3">
      <c r="A12" s="1">
        <v>11</v>
      </c>
      <c r="B12" s="1" t="s">
        <v>27</v>
      </c>
      <c r="C12" s="1">
        <f>'Calculate Vegetation height'!D30</f>
        <v>-0.15540000000000001</v>
      </c>
      <c r="D12" s="1">
        <f>'Calculate Vegetation height'!E30</f>
        <v>5.0194000000000001</v>
      </c>
      <c r="E12" s="1">
        <f>'Calculate Vegetation height'!F30</f>
        <v>-0.2797</v>
      </c>
      <c r="G12" t="str">
        <f>'Calculate Vegetation height'!H30</f>
        <v>y = -0.1554x2 + 5.0194x - 0.2797</v>
      </c>
    </row>
    <row r="13" spans="1:8" x14ac:dyDescent="0.3">
      <c r="A13" s="1">
        <v>12</v>
      </c>
      <c r="B13" s="1" t="s">
        <v>30</v>
      </c>
      <c r="C13" s="1">
        <f>'Calculate Vegetation height'!D31</f>
        <v>-7.7700000000000005E-2</v>
      </c>
      <c r="D13" s="1">
        <f>'Calculate Vegetation height'!E31</f>
        <v>2.5097</v>
      </c>
      <c r="E13" s="1">
        <f>'Calculate Vegetation height'!F31</f>
        <v>9.8600999999999992</v>
      </c>
      <c r="G13" t="str">
        <f>'Calculate Vegetation height'!H31</f>
        <v>y = -0.0777x2 + 2.5097x + 9.8601</v>
      </c>
    </row>
    <row r="14" spans="1:8" x14ac:dyDescent="0.3">
      <c r="A14" s="1">
        <v>13</v>
      </c>
      <c r="B14" s="1" t="s">
        <v>33</v>
      </c>
      <c r="C14" s="1">
        <f>'Calculate Vegetation height'!D32</f>
        <v>-3.2599999999999997E-2</v>
      </c>
      <c r="D14" s="1">
        <f>'Calculate Vegetation height'!E32</f>
        <v>0.29039999999999999</v>
      </c>
      <c r="E14" s="1">
        <f>'Calculate Vegetation height'!F32</f>
        <v>-3.15E-2</v>
      </c>
      <c r="G14" t="str">
        <f>'Calculate Vegetation height'!H32</f>
        <v>y = -0.0326x2 + 0.2904x - 0.0315</v>
      </c>
    </row>
    <row r="15" spans="1:8" x14ac:dyDescent="0.3">
      <c r="A15" s="1">
        <v>14</v>
      </c>
      <c r="B15" s="1" t="s">
        <v>34</v>
      </c>
      <c r="C15" s="1">
        <f>'Calculate Vegetation height'!D33</f>
        <v>-0.2908</v>
      </c>
      <c r="D15" s="1">
        <f>'Calculate Vegetation height'!E33</f>
        <v>3.2307999999999999</v>
      </c>
      <c r="E15" s="1">
        <f>'Calculate Vegetation height'!F33</f>
        <v>-0.3322</v>
      </c>
      <c r="G15" t="str">
        <f>'Calculate Vegetation height'!H33</f>
        <v>y = -0.2098x2 + 3.2308x - 0.3322</v>
      </c>
    </row>
    <row r="16" spans="1:8" x14ac:dyDescent="0.3">
      <c r="A16" s="1">
        <v>15</v>
      </c>
      <c r="B16" s="1" t="s">
        <v>35</v>
      </c>
      <c r="C16" s="1">
        <f>'Calculate Vegetation height'!D34</f>
        <v>-0.16320000000000001</v>
      </c>
      <c r="D16" s="1">
        <f>'Calculate Vegetation height'!E34</f>
        <v>1.4521999999999999</v>
      </c>
      <c r="E16" s="1">
        <f>'Calculate Vegetation height'!F34</f>
        <v>-0.1573</v>
      </c>
      <c r="G16" t="str">
        <f>'Calculate Vegetation height'!H34</f>
        <v>y = -0.1632x2 + 1.4522x - 0.1573</v>
      </c>
    </row>
    <row r="17" spans="1:7" x14ac:dyDescent="0.3">
      <c r="A17" s="1">
        <v>16</v>
      </c>
      <c r="B17" s="1" t="s">
        <v>36</v>
      </c>
      <c r="C17" s="1">
        <f>'Calculate Vegetation height'!D35</f>
        <v>-4.0800000000000003E-2</v>
      </c>
      <c r="D17" s="1">
        <f>'Calculate Vegetation height'!E35</f>
        <v>0.2949</v>
      </c>
      <c r="E17" s="1">
        <f>'Calculate Vegetation height'!F35</f>
        <v>6.1000000000000004E-3</v>
      </c>
      <c r="G17" t="str">
        <f>'Calculate Vegetation height'!H35</f>
        <v>y = -0.0408x2 + 0.2949x + 0.0061</v>
      </c>
    </row>
    <row r="18" spans="1:7" x14ac:dyDescent="0.3">
      <c r="A18" s="1">
        <v>17</v>
      </c>
      <c r="B18" s="1" t="s">
        <v>37</v>
      </c>
      <c r="C18" s="1">
        <f>'Calculate Vegetation height'!D36</f>
        <v>-2.98E-2</v>
      </c>
      <c r="D18" s="1">
        <f>'Calculate Vegetation height'!E36</f>
        <v>0.32369999999999999</v>
      </c>
      <c r="E18" s="1">
        <f>'Calculate Vegetation height'!F36</f>
        <v>-3.9199999999999999E-2</v>
      </c>
      <c r="G18" t="str">
        <f>'Calculate Vegetation height'!H36</f>
        <v>y = -0.0298x2 + 0.3237x - 0.0392</v>
      </c>
    </row>
    <row r="19" spans="1:7" x14ac:dyDescent="0.3">
      <c r="A19" s="1">
        <v>18</v>
      </c>
      <c r="B19" s="1" t="s">
        <v>38</v>
      </c>
      <c r="C19" s="1">
        <f>'Calculate Vegetation height'!D37</f>
        <v>-1.3100000000000001E-2</v>
      </c>
      <c r="D19" s="1">
        <f>'Calculate Vegetation height'!E37</f>
        <v>0.1416</v>
      </c>
      <c r="E19" s="1">
        <f>'Calculate Vegetation height'!F37</f>
        <v>-1.7100000000000001E-2</v>
      </c>
      <c r="G19" t="str">
        <f>'Calculate Vegetation height'!H37</f>
        <v>y = -0.0131x2 + 0.1416x - 0.0171</v>
      </c>
    </row>
    <row r="20" spans="1:7" x14ac:dyDescent="0.3">
      <c r="A20" s="1">
        <v>19</v>
      </c>
      <c r="B20" s="1" t="s">
        <v>39</v>
      </c>
      <c r="C20" s="1">
        <f>'Calculate Vegetation height'!D38</f>
        <v>-5.9799999999999999E-2</v>
      </c>
      <c r="D20" s="1">
        <f>'Calculate Vegetation height'!E38</f>
        <v>0.53249999999999997</v>
      </c>
      <c r="E20" s="1">
        <f>'Calculate Vegetation height'!F38</f>
        <v>-5.7700000000000001E-2</v>
      </c>
      <c r="G20" t="str">
        <f>'Calculate Vegetation height'!H38</f>
        <v>y = -0.0598x2 + 0.5325x - 0.0577</v>
      </c>
    </row>
    <row r="21" spans="1:7" x14ac:dyDescent="0.3">
      <c r="A21" s="1">
        <v>20</v>
      </c>
      <c r="B21" s="1" t="s">
        <v>40</v>
      </c>
      <c r="C21" s="1">
        <f>'Calculate Vegetation height'!D39</f>
        <v>-4.48E-2</v>
      </c>
      <c r="D21" s="1">
        <f>'Calculate Vegetation height'!E39</f>
        <v>0.48559999999999998</v>
      </c>
      <c r="E21" s="1">
        <f>'Calculate Vegetation height'!F39</f>
        <v>-5.8700000000000002E-2</v>
      </c>
      <c r="G21" t="str">
        <f>'Calculate Vegetation height'!H39</f>
        <v>y = -0.0448x2 + 0.4856x - 0.0587</v>
      </c>
    </row>
    <row r="22" spans="1:7" x14ac:dyDescent="0.3">
      <c r="A22" s="1">
        <v>21</v>
      </c>
      <c r="B22" s="1" t="s">
        <v>41</v>
      </c>
      <c r="C22" s="1">
        <f>'Calculate Vegetation height'!D40</f>
        <v>-0.17949999999999999</v>
      </c>
      <c r="D22" s="1">
        <f>'Calculate Vegetation height'!E40</f>
        <v>1.2974000000000001</v>
      </c>
      <c r="E22" s="1">
        <f>'Calculate Vegetation height'!F40</f>
        <v>2.69E-2</v>
      </c>
      <c r="G22" t="str">
        <f>'Calculate Vegetation height'!H40</f>
        <v>y = -0.1795x2 + 1.2974x + 0.0269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5" sqref="G15"/>
    </sheetView>
  </sheetViews>
  <sheetFormatPr defaultRowHeight="14.4" x14ac:dyDescent="0.3"/>
  <cols>
    <col min="3" max="3" width="14.6640625" customWidth="1"/>
  </cols>
  <sheetData>
    <row r="1" spans="1:4" x14ac:dyDescent="0.3">
      <c r="A1" s="1" t="str">
        <f>'Calculate Vegetation height'!B19</f>
        <v>Code</v>
      </c>
      <c r="B1" s="1" t="str">
        <f>'Calculate Vegetation height'!C19</f>
        <v>Crop</v>
      </c>
      <c r="C1" s="1" t="s">
        <v>32</v>
      </c>
    </row>
    <row r="2" spans="1:4" x14ac:dyDescent="0.3">
      <c r="A2" s="1">
        <f>'Calculate Vegetation height'!B20</f>
        <v>1</v>
      </c>
      <c r="B2" s="1" t="str">
        <f>'Calculate Vegetation height'!C20</f>
        <v>Wheat</v>
      </c>
      <c r="C2" s="1">
        <v>0.55000000000000004</v>
      </c>
    </row>
    <row r="3" spans="1:4" x14ac:dyDescent="0.3">
      <c r="A3" s="1">
        <f>'Calculate Vegetation height'!B21</f>
        <v>2</v>
      </c>
      <c r="B3" s="1" t="str">
        <f>'Calculate Vegetation height'!C21</f>
        <v>Maize</v>
      </c>
      <c r="C3" s="1">
        <v>0.5</v>
      </c>
      <c r="D3" s="1"/>
    </row>
    <row r="4" spans="1:4" x14ac:dyDescent="0.3">
      <c r="A4" s="1">
        <f>'Calculate Vegetation height'!B22</f>
        <v>3</v>
      </c>
      <c r="B4" s="1" t="str">
        <f>'Calculate Vegetation height'!C22</f>
        <v>Alfalafa</v>
      </c>
      <c r="C4" s="1">
        <v>0.55000000000000004</v>
      </c>
    </row>
    <row r="5" spans="1:4" x14ac:dyDescent="0.3">
      <c r="A5" s="1">
        <f>'Calculate Vegetation height'!B23</f>
        <v>4</v>
      </c>
      <c r="B5" s="1" t="str">
        <f>'Calculate Vegetation height'!C23</f>
        <v>Sugarbeet</v>
      </c>
      <c r="C5" s="1">
        <v>0.55000000000000004</v>
      </c>
    </row>
    <row r="6" spans="1:4" x14ac:dyDescent="0.3">
      <c r="A6" s="1">
        <f>'Calculate Vegetation height'!B24</f>
        <v>5</v>
      </c>
      <c r="B6" s="1" t="str">
        <f>'Calculate Vegetation height'!C24</f>
        <v>Citrus</v>
      </c>
      <c r="C6" s="1">
        <v>0.5</v>
      </c>
    </row>
    <row r="7" spans="1:4" x14ac:dyDescent="0.3">
      <c r="A7" s="1">
        <f>'Calculate Vegetation height'!B25</f>
        <v>6</v>
      </c>
      <c r="B7" s="1" t="str">
        <f>'Calculate Vegetation height'!C25</f>
        <v>Grapes</v>
      </c>
      <c r="C7" s="1">
        <v>0.35</v>
      </c>
    </row>
    <row r="8" spans="1:4" x14ac:dyDescent="0.3">
      <c r="A8" s="1">
        <f>'Calculate Vegetation height'!B26</f>
        <v>7</v>
      </c>
      <c r="B8" s="1" t="str">
        <f>'Calculate Vegetation height'!C26</f>
        <v>Pasture</v>
      </c>
      <c r="C8" s="1">
        <v>0.6</v>
      </c>
    </row>
    <row r="9" spans="1:4" x14ac:dyDescent="0.3">
      <c r="A9" s="1">
        <f>'Calculate Vegetation height'!B27</f>
        <v>8</v>
      </c>
      <c r="B9" s="1" t="str">
        <f>'Calculate Vegetation height'!C27</f>
        <v>Vegetables</v>
      </c>
      <c r="C9" s="1">
        <v>0.4</v>
      </c>
    </row>
    <row r="10" spans="1:4" x14ac:dyDescent="0.3">
      <c r="A10" s="1">
        <f>'Calculate Vegetation height'!B28</f>
        <v>9</v>
      </c>
      <c r="B10" s="1" t="str">
        <f>'Calculate Vegetation height'!C28</f>
        <v>Olives</v>
      </c>
      <c r="C10" s="1">
        <v>0.65</v>
      </c>
    </row>
    <row r="11" spans="1:4" x14ac:dyDescent="0.3">
      <c r="A11" s="1">
        <f>'Calculate Vegetation height'!B29</f>
        <v>10</v>
      </c>
      <c r="B11" s="1" t="str">
        <f>'Calculate Vegetation height'!C29</f>
        <v>Shrubland</v>
      </c>
      <c r="C11" s="1">
        <v>0.65</v>
      </c>
    </row>
    <row r="12" spans="1:4" x14ac:dyDescent="0.3">
      <c r="A12" s="1">
        <f>'Calculate Vegetation height'!B30</f>
        <v>11</v>
      </c>
      <c r="B12" s="1" t="str">
        <f>'Calculate Vegetation height'!C30</f>
        <v>Forest</v>
      </c>
      <c r="C12" s="1">
        <v>0.7</v>
      </c>
    </row>
    <row r="13" spans="1:4" x14ac:dyDescent="0.3">
      <c r="A13" s="1">
        <f>'Calculate Vegetation height'!B31</f>
        <v>12</v>
      </c>
      <c r="B13" s="1" t="str">
        <f>'Calculate Vegetation height'!C31</f>
        <v>Urban</v>
      </c>
      <c r="C13" s="1">
        <v>0.65</v>
      </c>
    </row>
    <row r="14" spans="1:4" x14ac:dyDescent="0.3">
      <c r="A14" s="1">
        <f>'Calculate Vegetation height'!B32</f>
        <v>13</v>
      </c>
      <c r="B14" s="1" t="str">
        <f>'Calculate Vegetation height'!C32</f>
        <v>Rice</v>
      </c>
      <c r="C14" s="1">
        <v>0.2</v>
      </c>
    </row>
    <row r="15" spans="1:4" x14ac:dyDescent="0.3">
      <c r="A15" s="1">
        <f>'Calculate Vegetation height'!B33</f>
        <v>14</v>
      </c>
      <c r="B15" s="1" t="str">
        <f>'Calculate Vegetation height'!C33</f>
        <v>Walnut orchard</v>
      </c>
      <c r="C15" s="1">
        <v>0.5</v>
      </c>
    </row>
    <row r="16" spans="1:4" x14ac:dyDescent="0.3">
      <c r="A16" s="1">
        <f>'Calculate Vegetation height'!B34</f>
        <v>15</v>
      </c>
      <c r="B16" s="1" t="str">
        <f>'Calculate Vegetation height'!C34</f>
        <v>Sugarcane</v>
      </c>
      <c r="C16" s="1">
        <v>0.65</v>
      </c>
    </row>
    <row r="17" spans="1:3" x14ac:dyDescent="0.3">
      <c r="A17" s="1">
        <f>'Calculate Vegetation height'!B35</f>
        <v>16</v>
      </c>
      <c r="B17" s="1" t="str">
        <f>'Calculate Vegetation height'!C35</f>
        <v>Onion</v>
      </c>
      <c r="C17" s="1">
        <v>0.3</v>
      </c>
    </row>
    <row r="18" spans="1:3" x14ac:dyDescent="0.3">
      <c r="A18" s="1">
        <f>'Calculate Vegetation height'!B36</f>
        <v>17</v>
      </c>
      <c r="B18" s="1" t="str">
        <f>'Calculate Vegetation height'!C36</f>
        <v>Potato</v>
      </c>
      <c r="C18" s="1">
        <v>0.35</v>
      </c>
    </row>
    <row r="19" spans="1:3" x14ac:dyDescent="0.3">
      <c r="A19" s="1">
        <f>'Calculate Vegetation height'!B37</f>
        <v>18</v>
      </c>
      <c r="B19" s="1" t="str">
        <f>'Calculate Vegetation height'!C37</f>
        <v>Sweet melon</v>
      </c>
      <c r="C19" s="1">
        <v>0.4</v>
      </c>
    </row>
    <row r="20" spans="1:3" x14ac:dyDescent="0.3">
      <c r="A20" s="1">
        <f>'Calculate Vegetation height'!B38</f>
        <v>19</v>
      </c>
      <c r="B20" s="1" t="str">
        <f>'Calculate Vegetation height'!C38</f>
        <v>Beans</v>
      </c>
      <c r="C20" s="1">
        <v>0.45</v>
      </c>
    </row>
    <row r="21" spans="1:3" x14ac:dyDescent="0.3">
      <c r="A21" s="1">
        <f>'Calculate Vegetation height'!B39</f>
        <v>20</v>
      </c>
      <c r="B21" s="1" t="str">
        <f>'Calculate Vegetation height'!C39</f>
        <v>Cotton</v>
      </c>
      <c r="C21" s="1">
        <v>0.65</v>
      </c>
    </row>
    <row r="22" spans="1:3" x14ac:dyDescent="0.3">
      <c r="A22" s="1">
        <f>'Calculate Vegetation height'!B40</f>
        <v>21</v>
      </c>
      <c r="B22" s="1" t="str">
        <f>'Calculate Vegetation height'!C40</f>
        <v>Sunflower</v>
      </c>
      <c r="C22" s="1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7" workbookViewId="0">
      <selection activeCell="D9" sqref="D9"/>
    </sheetView>
  </sheetViews>
  <sheetFormatPr defaultRowHeight="14.4" x14ac:dyDescent="0.3"/>
  <cols>
    <col min="3" max="3" width="19.88671875" customWidth="1"/>
  </cols>
  <sheetData>
    <row r="1" spans="1:3" x14ac:dyDescent="0.3">
      <c r="A1" s="1" t="str">
        <f>'Calculate Vegetation height'!B19</f>
        <v>Code</v>
      </c>
      <c r="B1" s="1" t="str">
        <f>'Calculate Vegetation height'!C19</f>
        <v>Crop</v>
      </c>
      <c r="C1" s="1" t="s">
        <v>54</v>
      </c>
    </row>
    <row r="2" spans="1:3" x14ac:dyDescent="0.3">
      <c r="A2" s="1">
        <f>'Calculate Vegetation height'!B20</f>
        <v>1</v>
      </c>
      <c r="B2" s="1" t="str">
        <f>'Calculate Vegetation height'!C20</f>
        <v>Wheat</v>
      </c>
      <c r="C2" s="1">
        <v>3</v>
      </c>
    </row>
    <row r="3" spans="1:3" x14ac:dyDescent="0.3">
      <c r="A3" s="1">
        <f>'Calculate Vegetation height'!B21</f>
        <v>2</v>
      </c>
      <c r="B3" s="1" t="str">
        <f>'Calculate Vegetation height'!C21</f>
        <v>Maize</v>
      </c>
      <c r="C3" s="3">
        <v>4</v>
      </c>
    </row>
    <row r="4" spans="1:3" x14ac:dyDescent="0.3">
      <c r="A4" s="1">
        <f>'Calculate Vegetation height'!B22</f>
        <v>3</v>
      </c>
      <c r="B4" s="1" t="str">
        <f>'Calculate Vegetation height'!C22</f>
        <v>Alfalafa</v>
      </c>
      <c r="C4" s="1">
        <v>3</v>
      </c>
    </row>
    <row r="5" spans="1:3" x14ac:dyDescent="0.3">
      <c r="A5" s="1">
        <f>'Calculate Vegetation height'!B23</f>
        <v>4</v>
      </c>
      <c r="B5" s="1" t="str">
        <f>'Calculate Vegetation height'!C23</f>
        <v>Sugarbeet</v>
      </c>
      <c r="C5" s="1">
        <v>3</v>
      </c>
    </row>
    <row r="6" spans="1:3" x14ac:dyDescent="0.3">
      <c r="A6" s="1">
        <f>'Calculate Vegetation height'!B24</f>
        <v>5</v>
      </c>
      <c r="B6" s="1" t="str">
        <f>'Calculate Vegetation height'!C24</f>
        <v>Citrus</v>
      </c>
      <c r="C6" s="1">
        <v>3</v>
      </c>
    </row>
    <row r="7" spans="1:3" x14ac:dyDescent="0.3">
      <c r="A7" s="1">
        <f>'Calculate Vegetation height'!B25</f>
        <v>6</v>
      </c>
      <c r="B7" s="1" t="str">
        <f>'Calculate Vegetation height'!C25</f>
        <v>Grapes</v>
      </c>
      <c r="C7" s="1">
        <v>3</v>
      </c>
    </row>
    <row r="8" spans="1:3" x14ac:dyDescent="0.3">
      <c r="A8" s="1">
        <f>'Calculate Vegetation height'!B26</f>
        <v>7</v>
      </c>
      <c r="B8" s="1" t="str">
        <f>'Calculate Vegetation height'!C26</f>
        <v>Pasture</v>
      </c>
      <c r="C8" s="1">
        <v>3</v>
      </c>
    </row>
    <row r="9" spans="1:3" x14ac:dyDescent="0.3">
      <c r="A9" s="1">
        <f>'Calculate Vegetation height'!B27</f>
        <v>8</v>
      </c>
      <c r="B9" s="1" t="str">
        <f>'Calculate Vegetation height'!C27</f>
        <v>Vegetables</v>
      </c>
      <c r="C9" s="1">
        <v>3</v>
      </c>
    </row>
    <row r="10" spans="1:3" x14ac:dyDescent="0.3">
      <c r="A10" s="1">
        <f>'Calculate Vegetation height'!B28</f>
        <v>9</v>
      </c>
      <c r="B10" s="1" t="str">
        <f>'Calculate Vegetation height'!C28</f>
        <v>Olives</v>
      </c>
      <c r="C10" s="1">
        <v>3</v>
      </c>
    </row>
    <row r="11" spans="1:3" x14ac:dyDescent="0.3">
      <c r="A11" s="1">
        <f>'Calculate Vegetation height'!B29</f>
        <v>10</v>
      </c>
      <c r="B11" s="1" t="str">
        <f>'Calculate Vegetation height'!C29</f>
        <v>Shrubland</v>
      </c>
      <c r="C11" s="1">
        <v>3</v>
      </c>
    </row>
    <row r="12" spans="1:3" x14ac:dyDescent="0.3">
      <c r="A12" s="1">
        <f>'Calculate Vegetation height'!B30</f>
        <v>11</v>
      </c>
      <c r="B12" s="1" t="str">
        <f>'Calculate Vegetation height'!C30</f>
        <v>Forest</v>
      </c>
      <c r="C12" s="1">
        <v>3</v>
      </c>
    </row>
    <row r="13" spans="1:3" x14ac:dyDescent="0.3">
      <c r="A13" s="1">
        <f>'Calculate Vegetation height'!B31</f>
        <v>12</v>
      </c>
      <c r="B13" s="1" t="str">
        <f>'Calculate Vegetation height'!C31</f>
        <v>Urban</v>
      </c>
      <c r="C13" s="1">
        <v>3</v>
      </c>
    </row>
    <row r="14" spans="1:3" x14ac:dyDescent="0.3">
      <c r="A14" s="1">
        <f>'Calculate Vegetation height'!B32</f>
        <v>13</v>
      </c>
      <c r="B14" s="1" t="str">
        <f>'Calculate Vegetation height'!C32</f>
        <v>Rice</v>
      </c>
      <c r="C14" s="1">
        <v>3</v>
      </c>
    </row>
    <row r="15" spans="1:3" x14ac:dyDescent="0.3">
      <c r="A15" s="1">
        <f>'Calculate Vegetation height'!B33</f>
        <v>14</v>
      </c>
      <c r="B15" s="1" t="str">
        <f>'Calculate Vegetation height'!C33</f>
        <v>Walnut orchard</v>
      </c>
      <c r="C15" s="1">
        <v>3</v>
      </c>
    </row>
    <row r="16" spans="1:3" x14ac:dyDescent="0.3">
      <c r="A16" s="1">
        <f>'Calculate Vegetation height'!B34</f>
        <v>15</v>
      </c>
      <c r="B16" s="1" t="str">
        <f>'Calculate Vegetation height'!C34</f>
        <v>Sugarcane</v>
      </c>
      <c r="C16" s="3">
        <v>4</v>
      </c>
    </row>
    <row r="17" spans="1:3" x14ac:dyDescent="0.3">
      <c r="A17" s="1">
        <f>'Calculate Vegetation height'!B35</f>
        <v>16</v>
      </c>
      <c r="B17" s="1" t="str">
        <f>'Calculate Vegetation height'!C35</f>
        <v>Onion</v>
      </c>
      <c r="C17" s="1">
        <v>3</v>
      </c>
    </row>
    <row r="18" spans="1:3" x14ac:dyDescent="0.3">
      <c r="A18" s="1">
        <f>'Calculate Vegetation height'!B36</f>
        <v>17</v>
      </c>
      <c r="B18" s="1" t="str">
        <f>'Calculate Vegetation height'!C36</f>
        <v>Potato</v>
      </c>
      <c r="C18" s="1">
        <v>3</v>
      </c>
    </row>
    <row r="19" spans="1:3" x14ac:dyDescent="0.3">
      <c r="A19" s="1">
        <f>'Calculate Vegetation height'!B37</f>
        <v>18</v>
      </c>
      <c r="B19" s="1" t="str">
        <f>'Calculate Vegetation height'!C37</f>
        <v>Sweet melon</v>
      </c>
      <c r="C19" s="1">
        <v>3</v>
      </c>
    </row>
    <row r="20" spans="1:3" x14ac:dyDescent="0.3">
      <c r="A20" s="1">
        <f>'Calculate Vegetation height'!B38</f>
        <v>19</v>
      </c>
      <c r="B20" s="1" t="str">
        <f>'Calculate Vegetation height'!C38</f>
        <v>Beans</v>
      </c>
      <c r="C20" s="1">
        <v>3</v>
      </c>
    </row>
    <row r="21" spans="1:3" x14ac:dyDescent="0.3">
      <c r="A21" s="1">
        <f>'Calculate Vegetation height'!B39</f>
        <v>20</v>
      </c>
      <c r="B21" s="1" t="str">
        <f>'Calculate Vegetation height'!C39</f>
        <v>Cotton</v>
      </c>
      <c r="C21" s="1">
        <v>3</v>
      </c>
    </row>
    <row r="22" spans="1:3" x14ac:dyDescent="0.3">
      <c r="A22" s="1">
        <f>'Calculate Vegetation height'!B40</f>
        <v>21</v>
      </c>
      <c r="B22" s="1" t="str">
        <f>'Calculate Vegetation height'!C40</f>
        <v>Sunflower</v>
      </c>
      <c r="C22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50"/>
  <sheetViews>
    <sheetView zoomScale="55" zoomScaleNormal="55" workbookViewId="0">
      <selection activeCell="D20" sqref="D20:F20"/>
    </sheetView>
  </sheetViews>
  <sheetFormatPr defaultRowHeight="14.4" x14ac:dyDescent="0.3"/>
  <cols>
    <col min="3" max="3" width="13.44140625" customWidth="1"/>
    <col min="4" max="4" width="9.6640625" customWidth="1"/>
    <col min="8" max="8" width="30.44140625" bestFit="1" customWidth="1"/>
    <col min="11" max="11" width="10.109375" customWidth="1"/>
  </cols>
  <sheetData>
    <row r="2" spans="2:63" x14ac:dyDescent="0.3">
      <c r="B2" t="s">
        <v>0</v>
      </c>
      <c r="E2" t="s">
        <v>6</v>
      </c>
      <c r="H2" t="s">
        <v>8</v>
      </c>
      <c r="K2" t="s">
        <v>10</v>
      </c>
      <c r="N2" t="s">
        <v>12</v>
      </c>
      <c r="Q2" t="s">
        <v>14</v>
      </c>
      <c r="T2" t="s">
        <v>16</v>
      </c>
      <c r="W2" t="s">
        <v>18</v>
      </c>
      <c r="Z2" t="s">
        <v>20</v>
      </c>
      <c r="AC2" t="s">
        <v>26</v>
      </c>
      <c r="AF2" t="s">
        <v>27</v>
      </c>
      <c r="AI2" t="s">
        <v>30</v>
      </c>
      <c r="AL2" t="s">
        <v>33</v>
      </c>
      <c r="AO2" t="s">
        <v>34</v>
      </c>
      <c r="AR2" t="s">
        <v>35</v>
      </c>
      <c r="AU2" t="s">
        <v>36</v>
      </c>
      <c r="AX2" t="s">
        <v>37</v>
      </c>
      <c r="BA2" t="s">
        <v>38</v>
      </c>
      <c r="BD2" t="s">
        <v>39</v>
      </c>
      <c r="BG2" t="s">
        <v>40</v>
      </c>
      <c r="BJ2" t="s">
        <v>41</v>
      </c>
    </row>
    <row r="4" spans="2:63" x14ac:dyDescent="0.3">
      <c r="B4" s="1" t="s">
        <v>1</v>
      </c>
      <c r="C4" s="1" t="s">
        <v>2</v>
      </c>
      <c r="E4" s="1" t="s">
        <v>1</v>
      </c>
      <c r="F4" s="1" t="s">
        <v>2</v>
      </c>
      <c r="H4" s="1" t="s">
        <v>1</v>
      </c>
      <c r="I4" s="1" t="s">
        <v>2</v>
      </c>
      <c r="K4" s="1" t="s">
        <v>1</v>
      </c>
      <c r="L4" s="1" t="s">
        <v>2</v>
      </c>
      <c r="N4" s="1" t="s">
        <v>1</v>
      </c>
      <c r="O4" s="1" t="s">
        <v>2</v>
      </c>
      <c r="Q4" s="1" t="s">
        <v>1</v>
      </c>
      <c r="R4" s="1" t="s">
        <v>2</v>
      </c>
      <c r="T4" s="1" t="s">
        <v>1</v>
      </c>
      <c r="U4" s="1" t="s">
        <v>2</v>
      </c>
      <c r="W4" s="1" t="s">
        <v>1</v>
      </c>
      <c r="X4" s="1" t="s">
        <v>2</v>
      </c>
      <c r="Z4" s="1" t="s">
        <v>1</v>
      </c>
      <c r="AA4" s="1" t="s">
        <v>2</v>
      </c>
      <c r="AC4" s="1" t="s">
        <v>1</v>
      </c>
      <c r="AD4" s="1" t="s">
        <v>2</v>
      </c>
      <c r="AF4" s="1" t="s">
        <v>1</v>
      </c>
      <c r="AG4" s="1" t="s">
        <v>2</v>
      </c>
      <c r="AI4" s="1" t="s">
        <v>1</v>
      </c>
      <c r="AJ4" s="1" t="s">
        <v>2</v>
      </c>
      <c r="AL4" s="1" t="s">
        <v>1</v>
      </c>
      <c r="AM4" s="1" t="s">
        <v>2</v>
      </c>
      <c r="AO4" s="1" t="s">
        <v>1</v>
      </c>
      <c r="AP4" s="1" t="s">
        <v>2</v>
      </c>
      <c r="AR4" s="1" t="s">
        <v>1</v>
      </c>
      <c r="AS4" s="1" t="s">
        <v>2</v>
      </c>
      <c r="AU4" s="1" t="s">
        <v>1</v>
      </c>
      <c r="AV4" s="1" t="s">
        <v>2</v>
      </c>
      <c r="AX4" s="1" t="s">
        <v>1</v>
      </c>
      <c r="AY4" s="1" t="s">
        <v>2</v>
      </c>
      <c r="BA4" s="1" t="s">
        <v>1</v>
      </c>
      <c r="BB4" s="1" t="s">
        <v>2</v>
      </c>
      <c r="BD4" s="1" t="s">
        <v>1</v>
      </c>
      <c r="BE4" s="1" t="s">
        <v>2</v>
      </c>
      <c r="BG4" s="1" t="s">
        <v>1</v>
      </c>
      <c r="BH4" s="1" t="s">
        <v>2</v>
      </c>
      <c r="BJ4" s="1" t="s">
        <v>1</v>
      </c>
      <c r="BK4" s="1" t="s">
        <v>2</v>
      </c>
    </row>
    <row r="5" spans="2:63" x14ac:dyDescent="0.3">
      <c r="B5" s="1" t="s">
        <v>3</v>
      </c>
      <c r="C5" s="1" t="s">
        <v>4</v>
      </c>
      <c r="E5" s="1" t="s">
        <v>3</v>
      </c>
      <c r="F5" s="1" t="s">
        <v>4</v>
      </c>
      <c r="H5" s="1" t="s">
        <v>3</v>
      </c>
      <c r="I5" s="1" t="s">
        <v>4</v>
      </c>
      <c r="K5" s="1" t="s">
        <v>3</v>
      </c>
      <c r="L5" s="1" t="s">
        <v>4</v>
      </c>
      <c r="N5" s="1" t="s">
        <v>3</v>
      </c>
      <c r="O5" s="1" t="s">
        <v>4</v>
      </c>
      <c r="Q5" s="1" t="s">
        <v>3</v>
      </c>
      <c r="R5" s="1" t="s">
        <v>4</v>
      </c>
      <c r="T5" s="1" t="s">
        <v>3</v>
      </c>
      <c r="U5" s="1" t="s">
        <v>4</v>
      </c>
      <c r="W5" s="1" t="s">
        <v>3</v>
      </c>
      <c r="X5" s="1" t="s">
        <v>4</v>
      </c>
      <c r="Z5" s="1" t="s">
        <v>3</v>
      </c>
      <c r="AA5" s="1" t="s">
        <v>4</v>
      </c>
      <c r="AC5" s="1" t="s">
        <v>3</v>
      </c>
      <c r="AD5" s="1" t="s">
        <v>4</v>
      </c>
      <c r="AF5" s="1" t="s">
        <v>3</v>
      </c>
      <c r="AG5" s="1" t="s">
        <v>4</v>
      </c>
      <c r="AI5" s="1" t="s">
        <v>3</v>
      </c>
      <c r="AJ5" s="1" t="s">
        <v>4</v>
      </c>
      <c r="AL5" s="1" t="s">
        <v>3</v>
      </c>
      <c r="AM5" s="1" t="s">
        <v>4</v>
      </c>
      <c r="AO5" s="1" t="s">
        <v>3</v>
      </c>
      <c r="AP5" s="1" t="s">
        <v>4</v>
      </c>
      <c r="AR5" s="1" t="s">
        <v>3</v>
      </c>
      <c r="AS5" s="1" t="s">
        <v>4</v>
      </c>
      <c r="AU5" s="1" t="s">
        <v>3</v>
      </c>
      <c r="AV5" s="1" t="s">
        <v>4</v>
      </c>
      <c r="AX5" s="1" t="s">
        <v>3</v>
      </c>
      <c r="AY5" s="1" t="s">
        <v>4</v>
      </c>
      <c r="BA5" s="1" t="s">
        <v>3</v>
      </c>
      <c r="BB5" s="1" t="s">
        <v>4</v>
      </c>
      <c r="BD5" s="1" t="s">
        <v>3</v>
      </c>
      <c r="BE5" s="1" t="s">
        <v>4</v>
      </c>
      <c r="BG5" s="1" t="s">
        <v>3</v>
      </c>
      <c r="BH5" s="1" t="s">
        <v>4</v>
      </c>
      <c r="BJ5" s="1" t="s">
        <v>3</v>
      </c>
      <c r="BK5" s="1" t="s">
        <v>4</v>
      </c>
    </row>
    <row r="6" spans="2:63" x14ac:dyDescent="0.3">
      <c r="B6" s="1">
        <v>0</v>
      </c>
      <c r="C6" s="1">
        <v>0</v>
      </c>
      <c r="E6" s="1">
        <v>0</v>
      </c>
      <c r="F6" s="1">
        <v>0</v>
      </c>
      <c r="H6" s="1">
        <v>0</v>
      </c>
      <c r="I6" s="1">
        <v>0</v>
      </c>
      <c r="K6" s="1">
        <v>0</v>
      </c>
      <c r="L6" s="1">
        <v>0</v>
      </c>
      <c r="N6" s="1">
        <v>0</v>
      </c>
      <c r="O6" s="1">
        <v>0</v>
      </c>
      <c r="Q6" s="1">
        <v>0</v>
      </c>
      <c r="R6" s="1">
        <v>0</v>
      </c>
      <c r="T6" s="1">
        <v>0</v>
      </c>
      <c r="U6" s="1">
        <v>0</v>
      </c>
      <c r="W6" s="1">
        <v>0</v>
      </c>
      <c r="X6" s="1">
        <v>0</v>
      </c>
      <c r="Z6" s="1">
        <v>0</v>
      </c>
      <c r="AA6" s="1">
        <v>0</v>
      </c>
      <c r="AC6" s="1">
        <v>0</v>
      </c>
      <c r="AD6" s="1">
        <v>0</v>
      </c>
      <c r="AF6" s="1">
        <v>0</v>
      </c>
      <c r="AG6" s="1">
        <v>0</v>
      </c>
      <c r="AI6" s="1">
        <v>0</v>
      </c>
      <c r="AJ6" s="1">
        <v>10</v>
      </c>
      <c r="AL6" s="1">
        <v>0</v>
      </c>
      <c r="AM6" s="1">
        <v>0</v>
      </c>
      <c r="AO6" s="1">
        <v>0</v>
      </c>
      <c r="AP6" s="1">
        <v>0</v>
      </c>
      <c r="AR6" s="1">
        <v>0</v>
      </c>
      <c r="AS6" s="1">
        <v>0</v>
      </c>
      <c r="AU6" s="1">
        <v>0</v>
      </c>
      <c r="AV6" s="1">
        <v>0</v>
      </c>
      <c r="AX6" s="1">
        <v>0</v>
      </c>
      <c r="AY6" s="1">
        <v>0</v>
      </c>
      <c r="BA6" s="1">
        <v>0</v>
      </c>
      <c r="BB6" s="1">
        <v>0</v>
      </c>
      <c r="BD6" s="1">
        <v>0</v>
      </c>
      <c r="BE6" s="1">
        <v>0</v>
      </c>
      <c r="BG6" s="1">
        <v>0</v>
      </c>
      <c r="BH6" s="1">
        <v>0</v>
      </c>
      <c r="BJ6" s="1">
        <v>0</v>
      </c>
      <c r="BK6" s="1">
        <v>0</v>
      </c>
    </row>
    <row r="7" spans="2:63" x14ac:dyDescent="0.3">
      <c r="B7" s="1">
        <f>B6+0.5</f>
        <v>0.5</v>
      </c>
      <c r="C7" s="1">
        <f>C11*B7/B$11</f>
        <v>0.2</v>
      </c>
      <c r="D7" s="2"/>
      <c r="E7" s="1">
        <f>E6+0.5</f>
        <v>0.5</v>
      </c>
      <c r="F7" s="1">
        <f>F11*E7/E$11</f>
        <v>0.44000000000000006</v>
      </c>
      <c r="H7" s="1">
        <f>H6+0.5</f>
        <v>0.5</v>
      </c>
      <c r="I7" s="1">
        <f>I11*H7/H$11</f>
        <v>0.13999999999999999</v>
      </c>
      <c r="K7" s="1">
        <f>K6+0.5</f>
        <v>0.5</v>
      </c>
      <c r="L7" s="1">
        <f>L11*K7/K$11</f>
        <v>0.08</v>
      </c>
      <c r="N7" s="1">
        <f>N6+0.5</f>
        <v>0.5</v>
      </c>
      <c r="O7" s="1">
        <f>O$14*N7/N$14</f>
        <v>0.3125</v>
      </c>
      <c r="Q7" s="1">
        <f>Q6+0.5</f>
        <v>0.5</v>
      </c>
      <c r="R7" s="1">
        <f>R$15*Q7/Q$15</f>
        <v>0.27777777777777779</v>
      </c>
      <c r="T7" s="1">
        <f>T6+0.5</f>
        <v>0.5</v>
      </c>
      <c r="U7" s="1">
        <f>U$11*T7/T$11</f>
        <v>3.4000000000000002E-2</v>
      </c>
      <c r="W7" s="1">
        <f>W6+0.5</f>
        <v>0.5</v>
      </c>
      <c r="X7" s="1">
        <f>X$11*W7/W$11</f>
        <v>0.04</v>
      </c>
      <c r="Z7" s="1">
        <f>Z6+0.5</f>
        <v>0.5</v>
      </c>
      <c r="AA7" s="1">
        <f>AA$15*Z7/Z$15</f>
        <v>0.44444444444444442</v>
      </c>
      <c r="AC7" s="1">
        <f>AC6+0.5</f>
        <v>0.5</v>
      </c>
      <c r="AD7" s="1">
        <f>AD$15*AC7/AC$15</f>
        <v>0.55555555555555558</v>
      </c>
      <c r="AF7" s="1">
        <f>AF6+0.5</f>
        <v>0.5</v>
      </c>
      <c r="AG7" s="1">
        <f>AG$15*AF7/AF$15</f>
        <v>2.2222222222222223</v>
      </c>
      <c r="AI7" s="1">
        <f>AI6+0.5</f>
        <v>0.5</v>
      </c>
      <c r="AJ7" s="1">
        <f>(AJ$15-10)*AI7/AI$15+10</f>
        <v>11.111111111111111</v>
      </c>
      <c r="AL7" s="1">
        <f>AL6+0.5</f>
        <v>0.5</v>
      </c>
      <c r="AM7" s="1">
        <f>AM$12*AL7/AL$12</f>
        <v>9.9999999999999992E-2</v>
      </c>
      <c r="AO7" s="1">
        <f>AO6+0.5</f>
        <v>0.5</v>
      </c>
      <c r="AP7" s="1">
        <f>AP$14*AO7/AO$14</f>
        <v>1.25</v>
      </c>
      <c r="AR7" s="1">
        <f>AR6+0.5</f>
        <v>0.5</v>
      </c>
      <c r="AS7" s="1">
        <f>AS$12*AR7/AR$12</f>
        <v>0.5</v>
      </c>
      <c r="AU7" s="1">
        <f>AU6+0.5</f>
        <v>0.5</v>
      </c>
      <c r="AV7" s="1">
        <f>AV$10*AU7/AU$10</f>
        <v>0.125</v>
      </c>
      <c r="AX7" s="1">
        <f>AX6+0.5</f>
        <v>0.5</v>
      </c>
      <c r="AY7" s="1">
        <f>AY$13*AX7/AX$13</f>
        <v>0.1142857142857143</v>
      </c>
      <c r="BA7" s="1">
        <f>BA6+0.5</f>
        <v>0.5</v>
      </c>
      <c r="BB7" s="1">
        <f>BB$13*BA7/BA$13</f>
        <v>4.9999999999999996E-2</v>
      </c>
      <c r="BD7" s="1">
        <f>BD6+0.5</f>
        <v>0.5</v>
      </c>
      <c r="BE7" s="1">
        <f>BE$12*BD7/BD$12</f>
        <v>0.18333333333333335</v>
      </c>
      <c r="BG7" s="1">
        <f>BG6+0.5</f>
        <v>0.5</v>
      </c>
      <c r="BH7" s="1">
        <f>BH$13*BG7/BG$13</f>
        <v>0.17142857142857143</v>
      </c>
      <c r="BJ7" s="1">
        <f>BJ6+0.5</f>
        <v>0.5</v>
      </c>
      <c r="BK7" s="1">
        <f>BK$10*BJ7/BJ$10</f>
        <v>0.55000000000000004</v>
      </c>
    </row>
    <row r="8" spans="2:63" x14ac:dyDescent="0.3">
      <c r="B8" s="1">
        <f t="shared" ref="B8:B16" si="0">B7+0.5</f>
        <v>1</v>
      </c>
      <c r="C8" s="1">
        <f t="shared" ref="C8:C10" si="1">C12*B8/B$11</f>
        <v>0.4</v>
      </c>
      <c r="E8" s="1">
        <f t="shared" ref="E8:E16" si="2">E7+0.5</f>
        <v>1</v>
      </c>
      <c r="F8" s="1">
        <f t="shared" ref="F8:F10" si="3">F12*E8/E$11</f>
        <v>0.88000000000000012</v>
      </c>
      <c r="H8" s="1">
        <f t="shared" ref="H8:H16" si="4">H7+0.5</f>
        <v>1</v>
      </c>
      <c r="I8" s="1">
        <f t="shared" ref="I8:I10" si="5">I12*H8/H$11</f>
        <v>0.27999999999999997</v>
      </c>
      <c r="K8" s="1">
        <f t="shared" ref="K8:K16" si="6">K7+0.5</f>
        <v>1</v>
      </c>
      <c r="L8" s="1">
        <f t="shared" ref="L8:L10" si="7">L12*K8/K$11</f>
        <v>0.16</v>
      </c>
      <c r="N8" s="1">
        <f t="shared" ref="N8:N16" si="8">N7+0.5</f>
        <v>1</v>
      </c>
      <c r="O8" s="1">
        <f t="shared" ref="O8:O13" si="9">O$14*N8/N$14</f>
        <v>0.625</v>
      </c>
      <c r="Q8" s="1">
        <f t="shared" ref="Q8:Q16" si="10">Q7+0.5</f>
        <v>1</v>
      </c>
      <c r="R8" s="1">
        <f t="shared" ref="R8:R14" si="11">R$15*Q8/Q$15</f>
        <v>0.55555555555555558</v>
      </c>
      <c r="T8" s="1">
        <f t="shared" ref="T8:T16" si="12">T7+0.5</f>
        <v>1</v>
      </c>
      <c r="U8" s="1">
        <f t="shared" ref="U8:U10" si="13">U$11*T8/T$11</f>
        <v>6.8000000000000005E-2</v>
      </c>
      <c r="W8" s="1">
        <f t="shared" ref="W8:W16" si="14">W7+0.5</f>
        <v>1</v>
      </c>
      <c r="X8" s="1">
        <f t="shared" ref="X8:X10" si="15">X$11*W8/W$11</f>
        <v>0.08</v>
      </c>
      <c r="Z8" s="1">
        <f t="shared" ref="Z8:Z16" si="16">Z7+0.5</f>
        <v>1</v>
      </c>
      <c r="AA8" s="1">
        <f t="shared" ref="AA8:AA14" si="17">AA$15*Z8/Z$15</f>
        <v>0.88888888888888884</v>
      </c>
      <c r="AC8" s="1">
        <f t="shared" ref="AC8:AC16" si="18">AC7+0.5</f>
        <v>1</v>
      </c>
      <c r="AD8" s="1">
        <f t="shared" ref="AD8:AD14" si="19">AD$15*AC8/AC$15</f>
        <v>1.1111111111111112</v>
      </c>
      <c r="AF8" s="1">
        <f t="shared" ref="AF8:AF16" si="20">AF7+0.5</f>
        <v>1</v>
      </c>
      <c r="AG8" s="1">
        <f t="shared" ref="AG8:AG14" si="21">AG$15*AF8/AF$15</f>
        <v>4.4444444444444446</v>
      </c>
      <c r="AI8" s="1">
        <f t="shared" ref="AI8:AI16" si="22">AI7+0.5</f>
        <v>1</v>
      </c>
      <c r="AJ8" s="1">
        <f t="shared" ref="AJ8:AJ14" si="23">(AJ$15-10)*AI8/AI$15+10</f>
        <v>12.222222222222221</v>
      </c>
      <c r="AL8" s="1">
        <f t="shared" ref="AL8:AL16" si="24">AL7+0.5</f>
        <v>1</v>
      </c>
      <c r="AM8" s="1">
        <f t="shared" ref="AM8:AM11" si="25">AM$12*AL8/AL$12</f>
        <v>0.19999999999999998</v>
      </c>
      <c r="AO8" s="1">
        <f t="shared" ref="AO8:AO16" si="26">AO7+0.5</f>
        <v>1</v>
      </c>
      <c r="AP8" s="1">
        <f t="shared" ref="AP8:AP13" si="27">AP$14*AO8/AO$14</f>
        <v>2.5</v>
      </c>
      <c r="AR8" s="1">
        <f t="shared" ref="AR8:AR16" si="28">AR7+0.5</f>
        <v>1</v>
      </c>
      <c r="AS8" s="1">
        <f t="shared" ref="AS8:AS11" si="29">AS$12*AR8/AR$12</f>
        <v>1</v>
      </c>
      <c r="AU8" s="1">
        <f t="shared" ref="AU8:AU16" si="30">AU7+0.5</f>
        <v>1</v>
      </c>
      <c r="AV8" s="1">
        <f t="shared" ref="AV8:AV9" si="31">AV$10*AU8/AU$10</f>
        <v>0.25</v>
      </c>
      <c r="AX8" s="1">
        <f t="shared" ref="AX8:AX16" si="32">AX7+0.5</f>
        <v>1</v>
      </c>
      <c r="AY8" s="1">
        <f t="shared" ref="AY8:AY12" si="33">AY$13*AX8/AX$13</f>
        <v>0.22857142857142859</v>
      </c>
      <c r="BA8" s="1">
        <f t="shared" ref="BA8:BA16" si="34">BA7+0.5</f>
        <v>1</v>
      </c>
      <c r="BB8" s="1">
        <f t="shared" ref="BB8:BB12" si="35">BB$13*BA8/BA$13</f>
        <v>9.9999999999999992E-2</v>
      </c>
      <c r="BD8" s="1">
        <f t="shared" ref="BD8:BD16" si="36">BD7+0.5</f>
        <v>1</v>
      </c>
      <c r="BE8" s="1">
        <f t="shared" ref="BE8:BE11" si="37">BE$12*BD8/BD$12</f>
        <v>0.3666666666666667</v>
      </c>
      <c r="BG8" s="1">
        <f t="shared" ref="BG8:BG16" si="38">BG7+0.5</f>
        <v>1</v>
      </c>
      <c r="BH8" s="1">
        <f t="shared" ref="BH8:BH12" si="39">BH$13*BG8/BG$13</f>
        <v>0.34285714285714286</v>
      </c>
      <c r="BJ8" s="1">
        <f t="shared" ref="BJ8:BJ16" si="40">BJ7+0.5</f>
        <v>1</v>
      </c>
      <c r="BK8" s="1">
        <f t="shared" ref="BK8:BK9" si="41">BK$10*BJ8/BJ$10</f>
        <v>1.1000000000000001</v>
      </c>
    </row>
    <row r="9" spans="2:63" x14ac:dyDescent="0.3">
      <c r="B9" s="1">
        <f t="shared" si="0"/>
        <v>1.5</v>
      </c>
      <c r="C9" s="1">
        <f t="shared" si="1"/>
        <v>0.6</v>
      </c>
      <c r="E9" s="1">
        <f t="shared" si="2"/>
        <v>1.5</v>
      </c>
      <c r="F9" s="1">
        <f t="shared" si="3"/>
        <v>1.32</v>
      </c>
      <c r="H9" s="1">
        <f t="shared" si="4"/>
        <v>1.5</v>
      </c>
      <c r="I9" s="1">
        <f t="shared" si="5"/>
        <v>0.41999999999999993</v>
      </c>
      <c r="K9" s="1">
        <f t="shared" si="6"/>
        <v>1.5</v>
      </c>
      <c r="L9" s="1">
        <f t="shared" si="7"/>
        <v>0.24000000000000005</v>
      </c>
      <c r="N9" s="1">
        <f t="shared" si="8"/>
        <v>1.5</v>
      </c>
      <c r="O9" s="1">
        <f t="shared" si="9"/>
        <v>0.9375</v>
      </c>
      <c r="Q9" s="1">
        <f t="shared" si="10"/>
        <v>1.5</v>
      </c>
      <c r="R9" s="1">
        <f t="shared" si="11"/>
        <v>0.83333333333333337</v>
      </c>
      <c r="T9" s="1">
        <f t="shared" si="12"/>
        <v>1.5</v>
      </c>
      <c r="U9" s="1">
        <f t="shared" si="13"/>
        <v>0.10200000000000001</v>
      </c>
      <c r="W9" s="1">
        <f t="shared" si="14"/>
        <v>1.5</v>
      </c>
      <c r="X9" s="1">
        <f t="shared" si="15"/>
        <v>0.12000000000000002</v>
      </c>
      <c r="Z9" s="1">
        <f t="shared" si="16"/>
        <v>1.5</v>
      </c>
      <c r="AA9" s="1">
        <f t="shared" si="17"/>
        <v>1.3333333333333333</v>
      </c>
      <c r="AC9" s="1">
        <f t="shared" si="18"/>
        <v>1.5</v>
      </c>
      <c r="AD9" s="1">
        <f t="shared" si="19"/>
        <v>1.6666666666666667</v>
      </c>
      <c r="AF9" s="1">
        <f t="shared" si="20"/>
        <v>1.5</v>
      </c>
      <c r="AG9" s="1">
        <f t="shared" si="21"/>
        <v>6.666666666666667</v>
      </c>
      <c r="AI9" s="1">
        <f t="shared" si="22"/>
        <v>1.5</v>
      </c>
      <c r="AJ9" s="1">
        <f t="shared" si="23"/>
        <v>13.333333333333334</v>
      </c>
      <c r="AL9" s="1">
        <f t="shared" si="24"/>
        <v>1.5</v>
      </c>
      <c r="AM9" s="1">
        <f t="shared" si="25"/>
        <v>0.3</v>
      </c>
      <c r="AO9" s="1">
        <f t="shared" si="26"/>
        <v>1.5</v>
      </c>
      <c r="AP9" s="1">
        <f t="shared" si="27"/>
        <v>3.75</v>
      </c>
      <c r="AR9" s="1">
        <f t="shared" si="28"/>
        <v>1.5</v>
      </c>
      <c r="AS9" s="1">
        <f t="shared" si="29"/>
        <v>1.5</v>
      </c>
      <c r="AU9" s="1">
        <f t="shared" si="30"/>
        <v>1.5</v>
      </c>
      <c r="AV9" s="1">
        <f t="shared" si="31"/>
        <v>0.375</v>
      </c>
      <c r="AX9" s="1">
        <f t="shared" si="32"/>
        <v>1.5</v>
      </c>
      <c r="AY9" s="1">
        <f t="shared" si="33"/>
        <v>0.34285714285714292</v>
      </c>
      <c r="BA9" s="1">
        <f t="shared" si="34"/>
        <v>1.5</v>
      </c>
      <c r="BB9" s="1">
        <f t="shared" si="35"/>
        <v>0.14999999999999997</v>
      </c>
      <c r="BD9" s="1">
        <f t="shared" si="36"/>
        <v>1.5</v>
      </c>
      <c r="BE9" s="1">
        <f t="shared" si="37"/>
        <v>0.55000000000000004</v>
      </c>
      <c r="BG9" s="1">
        <f t="shared" si="38"/>
        <v>1.5</v>
      </c>
      <c r="BH9" s="1">
        <f t="shared" si="39"/>
        <v>0.51428571428571423</v>
      </c>
      <c r="BJ9" s="1">
        <f t="shared" si="40"/>
        <v>1.5</v>
      </c>
      <c r="BK9" s="1">
        <f t="shared" si="41"/>
        <v>1.6500000000000001</v>
      </c>
    </row>
    <row r="10" spans="2:63" x14ac:dyDescent="0.3">
      <c r="B10" s="1">
        <f t="shared" si="0"/>
        <v>2</v>
      </c>
      <c r="C10" s="1">
        <f t="shared" si="1"/>
        <v>0.8</v>
      </c>
      <c r="D10" s="2"/>
      <c r="E10" s="1">
        <f t="shared" si="2"/>
        <v>2</v>
      </c>
      <c r="F10" s="1">
        <f t="shared" si="3"/>
        <v>1.7600000000000002</v>
      </c>
      <c r="H10" s="1">
        <f t="shared" si="4"/>
        <v>2</v>
      </c>
      <c r="I10" s="1">
        <f t="shared" si="5"/>
        <v>0.55999999999999994</v>
      </c>
      <c r="K10" s="1">
        <f t="shared" si="6"/>
        <v>2</v>
      </c>
      <c r="L10" s="1">
        <f t="shared" si="7"/>
        <v>0.32</v>
      </c>
      <c r="N10" s="1">
        <f t="shared" si="8"/>
        <v>2</v>
      </c>
      <c r="O10" s="1">
        <f t="shared" si="9"/>
        <v>1.25</v>
      </c>
      <c r="Q10" s="1">
        <f t="shared" si="10"/>
        <v>2</v>
      </c>
      <c r="R10" s="1">
        <f t="shared" si="11"/>
        <v>1.1111111111111112</v>
      </c>
      <c r="T10" s="1">
        <f t="shared" si="12"/>
        <v>2</v>
      </c>
      <c r="U10" s="1">
        <f t="shared" si="13"/>
        <v>0.13600000000000001</v>
      </c>
      <c r="W10" s="1">
        <f t="shared" si="14"/>
        <v>2</v>
      </c>
      <c r="X10" s="1">
        <f t="shared" si="15"/>
        <v>0.16</v>
      </c>
      <c r="Z10" s="1">
        <f t="shared" si="16"/>
        <v>2</v>
      </c>
      <c r="AA10" s="1">
        <f t="shared" si="17"/>
        <v>1.7777777777777777</v>
      </c>
      <c r="AC10" s="1">
        <f t="shared" si="18"/>
        <v>2</v>
      </c>
      <c r="AD10" s="1">
        <f t="shared" si="19"/>
        <v>2.2222222222222223</v>
      </c>
      <c r="AF10" s="1">
        <f t="shared" si="20"/>
        <v>2</v>
      </c>
      <c r="AG10" s="1">
        <f t="shared" si="21"/>
        <v>8.8888888888888893</v>
      </c>
      <c r="AI10" s="1">
        <f t="shared" si="22"/>
        <v>2</v>
      </c>
      <c r="AJ10" s="1">
        <f t="shared" si="23"/>
        <v>14.444444444444445</v>
      </c>
      <c r="AL10" s="1">
        <f t="shared" si="24"/>
        <v>2</v>
      </c>
      <c r="AM10" s="1">
        <f t="shared" si="25"/>
        <v>0.39999999999999997</v>
      </c>
      <c r="AO10" s="1">
        <f t="shared" si="26"/>
        <v>2</v>
      </c>
      <c r="AP10" s="1">
        <f t="shared" si="27"/>
        <v>5</v>
      </c>
      <c r="AR10" s="1">
        <f t="shared" si="28"/>
        <v>2</v>
      </c>
      <c r="AS10" s="1">
        <f t="shared" si="29"/>
        <v>2</v>
      </c>
      <c r="AU10" s="1">
        <f t="shared" si="30"/>
        <v>2</v>
      </c>
      <c r="AV10" s="1">
        <v>0.5</v>
      </c>
      <c r="AX10" s="1">
        <f t="shared" si="32"/>
        <v>2</v>
      </c>
      <c r="AY10" s="1">
        <f t="shared" si="33"/>
        <v>0.45714285714285718</v>
      </c>
      <c r="BA10" s="1">
        <f t="shared" si="34"/>
        <v>2</v>
      </c>
      <c r="BB10" s="1">
        <f t="shared" si="35"/>
        <v>0.19999999999999998</v>
      </c>
      <c r="BD10" s="1">
        <f t="shared" si="36"/>
        <v>2</v>
      </c>
      <c r="BE10" s="1">
        <f t="shared" si="37"/>
        <v>0.73333333333333339</v>
      </c>
      <c r="BG10" s="1">
        <f t="shared" si="38"/>
        <v>2</v>
      </c>
      <c r="BH10" s="1">
        <f t="shared" si="39"/>
        <v>0.68571428571428572</v>
      </c>
      <c r="BJ10" s="1">
        <f t="shared" si="40"/>
        <v>2</v>
      </c>
      <c r="BK10" s="1">
        <v>2.2000000000000002</v>
      </c>
    </row>
    <row r="11" spans="2:63" x14ac:dyDescent="0.3">
      <c r="B11" s="1">
        <f t="shared" si="0"/>
        <v>2.5</v>
      </c>
      <c r="C11" s="1">
        <v>1</v>
      </c>
      <c r="E11" s="1">
        <f t="shared" si="2"/>
        <v>2.5</v>
      </c>
      <c r="F11" s="1">
        <v>2.2000000000000002</v>
      </c>
      <c r="H11" s="1">
        <f t="shared" si="4"/>
        <v>2.5</v>
      </c>
      <c r="I11" s="1">
        <v>0.7</v>
      </c>
      <c r="K11" s="1">
        <f t="shared" si="6"/>
        <v>2.5</v>
      </c>
      <c r="L11" s="1">
        <v>0.4</v>
      </c>
      <c r="N11" s="1">
        <f t="shared" si="8"/>
        <v>2.5</v>
      </c>
      <c r="O11" s="1">
        <f t="shared" si="9"/>
        <v>1.5625</v>
      </c>
      <c r="Q11" s="1">
        <f t="shared" si="10"/>
        <v>2.5</v>
      </c>
      <c r="R11" s="1">
        <f t="shared" si="11"/>
        <v>1.3888888888888888</v>
      </c>
      <c r="T11" s="1">
        <f t="shared" si="12"/>
        <v>2.5</v>
      </c>
      <c r="U11" s="1">
        <v>0.17</v>
      </c>
      <c r="W11" s="1">
        <f t="shared" si="14"/>
        <v>2.5</v>
      </c>
      <c r="X11" s="1">
        <v>0.2</v>
      </c>
      <c r="Z11" s="1">
        <f t="shared" si="16"/>
        <v>2.5</v>
      </c>
      <c r="AA11" s="1">
        <f t="shared" si="17"/>
        <v>2.2222222222222223</v>
      </c>
      <c r="AC11" s="1">
        <f t="shared" si="18"/>
        <v>2.5</v>
      </c>
      <c r="AD11" s="1">
        <f t="shared" si="19"/>
        <v>2.7777777777777777</v>
      </c>
      <c r="AF11" s="1">
        <f t="shared" si="20"/>
        <v>2.5</v>
      </c>
      <c r="AG11" s="1">
        <f t="shared" si="21"/>
        <v>11.111111111111111</v>
      </c>
      <c r="AI11" s="1">
        <f t="shared" si="22"/>
        <v>2.5</v>
      </c>
      <c r="AJ11" s="1">
        <f t="shared" si="23"/>
        <v>15.555555555555555</v>
      </c>
      <c r="AL11" s="1">
        <f t="shared" si="24"/>
        <v>2.5</v>
      </c>
      <c r="AM11" s="1">
        <f t="shared" si="25"/>
        <v>0.5</v>
      </c>
      <c r="AO11" s="1">
        <f t="shared" si="26"/>
        <v>2.5</v>
      </c>
      <c r="AP11" s="1">
        <f t="shared" si="27"/>
        <v>6.25</v>
      </c>
      <c r="AR11" s="1">
        <f t="shared" si="28"/>
        <v>2.5</v>
      </c>
      <c r="AS11" s="1">
        <f t="shared" si="29"/>
        <v>2.5</v>
      </c>
      <c r="AU11" s="1">
        <f t="shared" si="30"/>
        <v>2.5</v>
      </c>
      <c r="AV11" s="1">
        <v>0.5</v>
      </c>
      <c r="AX11" s="1">
        <f t="shared" si="32"/>
        <v>2.5</v>
      </c>
      <c r="AY11" s="1">
        <f t="shared" si="33"/>
        <v>0.5714285714285714</v>
      </c>
      <c r="BA11" s="1">
        <f t="shared" si="34"/>
        <v>2.5</v>
      </c>
      <c r="BB11" s="1">
        <f t="shared" si="35"/>
        <v>0.25</v>
      </c>
      <c r="BD11" s="1">
        <f t="shared" si="36"/>
        <v>2.5</v>
      </c>
      <c r="BE11" s="1">
        <f t="shared" si="37"/>
        <v>0.91666666666666663</v>
      </c>
      <c r="BG11" s="1">
        <f t="shared" si="38"/>
        <v>2.5</v>
      </c>
      <c r="BH11" s="1">
        <f t="shared" si="39"/>
        <v>0.8571428571428571</v>
      </c>
      <c r="BJ11" s="1">
        <f t="shared" si="40"/>
        <v>2.5</v>
      </c>
      <c r="BK11" s="1">
        <v>2.2000000000000002</v>
      </c>
    </row>
    <row r="12" spans="2:63" x14ac:dyDescent="0.3">
      <c r="B12" s="1">
        <f t="shared" si="0"/>
        <v>3</v>
      </c>
      <c r="C12" s="1">
        <f>C11</f>
        <v>1</v>
      </c>
      <c r="E12" s="1">
        <f t="shared" si="2"/>
        <v>3</v>
      </c>
      <c r="F12" s="1">
        <v>2.2000000000000002</v>
      </c>
      <c r="H12" s="1">
        <f t="shared" si="4"/>
        <v>3</v>
      </c>
      <c r="I12" s="1">
        <v>0.7</v>
      </c>
      <c r="K12" s="1">
        <f t="shared" si="6"/>
        <v>3</v>
      </c>
      <c r="L12" s="1">
        <v>0.4</v>
      </c>
      <c r="N12" s="1">
        <f t="shared" si="8"/>
        <v>3</v>
      </c>
      <c r="O12" s="1">
        <f t="shared" si="9"/>
        <v>1.875</v>
      </c>
      <c r="Q12" s="1">
        <f t="shared" si="10"/>
        <v>3</v>
      </c>
      <c r="R12" s="1">
        <f t="shared" si="11"/>
        <v>1.6666666666666667</v>
      </c>
      <c r="T12" s="1">
        <f t="shared" si="12"/>
        <v>3</v>
      </c>
      <c r="U12" s="1">
        <v>0.17</v>
      </c>
      <c r="W12" s="1">
        <f t="shared" si="14"/>
        <v>3</v>
      </c>
      <c r="X12" s="1">
        <v>0.2</v>
      </c>
      <c r="Z12" s="1">
        <f t="shared" si="16"/>
        <v>3</v>
      </c>
      <c r="AA12" s="1">
        <f t="shared" si="17"/>
        <v>2.6666666666666665</v>
      </c>
      <c r="AC12" s="1">
        <f t="shared" si="18"/>
        <v>3</v>
      </c>
      <c r="AD12" s="1">
        <f t="shared" si="19"/>
        <v>3.3333333333333335</v>
      </c>
      <c r="AF12" s="1">
        <f t="shared" si="20"/>
        <v>3</v>
      </c>
      <c r="AG12" s="1">
        <f t="shared" si="21"/>
        <v>13.333333333333334</v>
      </c>
      <c r="AI12" s="1">
        <f t="shared" si="22"/>
        <v>3</v>
      </c>
      <c r="AJ12" s="1">
        <f t="shared" si="23"/>
        <v>16.666666666666668</v>
      </c>
      <c r="AL12" s="1">
        <f t="shared" si="24"/>
        <v>3</v>
      </c>
      <c r="AM12" s="1">
        <v>0.6</v>
      </c>
      <c r="AO12" s="1">
        <f t="shared" si="26"/>
        <v>3</v>
      </c>
      <c r="AP12" s="1">
        <f t="shared" si="27"/>
        <v>7.5</v>
      </c>
      <c r="AR12" s="1">
        <f t="shared" si="28"/>
        <v>3</v>
      </c>
      <c r="AS12" s="1">
        <v>3</v>
      </c>
      <c r="AU12" s="1">
        <f t="shared" si="30"/>
        <v>3</v>
      </c>
      <c r="AV12" s="1">
        <v>0.5</v>
      </c>
      <c r="AX12" s="1">
        <f t="shared" si="32"/>
        <v>3</v>
      </c>
      <c r="AY12" s="1">
        <f t="shared" si="33"/>
        <v>0.68571428571428583</v>
      </c>
      <c r="BA12" s="1">
        <f t="shared" si="34"/>
        <v>3</v>
      </c>
      <c r="BB12" s="1">
        <f t="shared" si="35"/>
        <v>0.29999999999999993</v>
      </c>
      <c r="BD12" s="1">
        <f t="shared" si="36"/>
        <v>3</v>
      </c>
      <c r="BE12" s="1">
        <v>1.1000000000000001</v>
      </c>
      <c r="BG12" s="1">
        <f t="shared" si="38"/>
        <v>3</v>
      </c>
      <c r="BH12" s="1">
        <f t="shared" si="39"/>
        <v>1.0285714285714285</v>
      </c>
      <c r="BJ12" s="1">
        <f t="shared" si="40"/>
        <v>3</v>
      </c>
      <c r="BK12" s="1">
        <v>2.2000000000000002</v>
      </c>
    </row>
    <row r="13" spans="2:63" x14ac:dyDescent="0.3">
      <c r="B13" s="1">
        <f t="shared" si="0"/>
        <v>3.5</v>
      </c>
      <c r="C13" s="1">
        <f t="shared" ref="C13:C16" si="42">C12</f>
        <v>1</v>
      </c>
      <c r="E13" s="1">
        <f t="shared" si="2"/>
        <v>3.5</v>
      </c>
      <c r="F13" s="1">
        <v>2.2000000000000002</v>
      </c>
      <c r="H13" s="1">
        <f t="shared" si="4"/>
        <v>3.5</v>
      </c>
      <c r="I13" s="1">
        <v>0.7</v>
      </c>
      <c r="K13" s="1">
        <f t="shared" si="6"/>
        <v>3.5</v>
      </c>
      <c r="L13" s="1">
        <v>0.4</v>
      </c>
      <c r="N13" s="1">
        <f t="shared" si="8"/>
        <v>3.5</v>
      </c>
      <c r="O13" s="1">
        <f t="shared" si="9"/>
        <v>2.1875</v>
      </c>
      <c r="Q13" s="1">
        <f t="shared" si="10"/>
        <v>3.5</v>
      </c>
      <c r="R13" s="1">
        <f t="shared" si="11"/>
        <v>1.9444444444444444</v>
      </c>
      <c r="T13" s="1">
        <f t="shared" si="12"/>
        <v>3.5</v>
      </c>
      <c r="U13" s="1">
        <v>0.17</v>
      </c>
      <c r="W13" s="1">
        <f t="shared" si="14"/>
        <v>3.5</v>
      </c>
      <c r="X13" s="1">
        <v>0.2</v>
      </c>
      <c r="Z13" s="1">
        <f t="shared" si="16"/>
        <v>3.5</v>
      </c>
      <c r="AA13" s="1">
        <f t="shared" si="17"/>
        <v>3.1111111111111112</v>
      </c>
      <c r="AC13" s="1">
        <f t="shared" si="18"/>
        <v>3.5</v>
      </c>
      <c r="AD13" s="1">
        <f t="shared" si="19"/>
        <v>3.8888888888888888</v>
      </c>
      <c r="AF13" s="1">
        <f t="shared" si="20"/>
        <v>3.5</v>
      </c>
      <c r="AG13" s="1">
        <f t="shared" si="21"/>
        <v>15.555555555555555</v>
      </c>
      <c r="AI13" s="1">
        <f t="shared" si="22"/>
        <v>3.5</v>
      </c>
      <c r="AJ13" s="1">
        <f t="shared" si="23"/>
        <v>17.777777777777779</v>
      </c>
      <c r="AL13" s="1">
        <f t="shared" si="24"/>
        <v>3.5</v>
      </c>
      <c r="AM13" s="1">
        <v>0.6</v>
      </c>
      <c r="AO13" s="1">
        <f t="shared" si="26"/>
        <v>3.5</v>
      </c>
      <c r="AP13" s="1">
        <f t="shared" si="27"/>
        <v>8.75</v>
      </c>
      <c r="AR13" s="1">
        <f t="shared" si="28"/>
        <v>3.5</v>
      </c>
      <c r="AS13" s="1">
        <v>3</v>
      </c>
      <c r="AU13" s="1">
        <f t="shared" si="30"/>
        <v>3.5</v>
      </c>
      <c r="AV13" s="1">
        <v>0.5</v>
      </c>
      <c r="AX13" s="1">
        <f t="shared" si="32"/>
        <v>3.5</v>
      </c>
      <c r="AY13" s="1">
        <v>0.8</v>
      </c>
      <c r="BA13" s="1">
        <f t="shared" si="34"/>
        <v>3.5</v>
      </c>
      <c r="BB13" s="1">
        <v>0.35</v>
      </c>
      <c r="BD13" s="1">
        <f t="shared" si="36"/>
        <v>3.5</v>
      </c>
      <c r="BE13" s="1">
        <v>1.1000000000000001</v>
      </c>
      <c r="BG13" s="1">
        <f t="shared" si="38"/>
        <v>3.5</v>
      </c>
      <c r="BH13" s="1">
        <v>1.2</v>
      </c>
      <c r="BJ13" s="1">
        <f t="shared" si="40"/>
        <v>3.5</v>
      </c>
      <c r="BK13" s="1">
        <v>2.2000000000000002</v>
      </c>
    </row>
    <row r="14" spans="2:63" x14ac:dyDescent="0.3">
      <c r="B14" s="1">
        <f t="shared" si="0"/>
        <v>4</v>
      </c>
      <c r="C14" s="1">
        <f t="shared" si="42"/>
        <v>1</v>
      </c>
      <c r="E14" s="1">
        <f t="shared" si="2"/>
        <v>4</v>
      </c>
      <c r="F14" s="1">
        <v>2.2000000000000002</v>
      </c>
      <c r="H14" s="1">
        <f t="shared" si="4"/>
        <v>4</v>
      </c>
      <c r="I14" s="1">
        <v>0.7</v>
      </c>
      <c r="K14" s="1">
        <f t="shared" si="6"/>
        <v>4</v>
      </c>
      <c r="L14" s="1">
        <v>0.4</v>
      </c>
      <c r="N14" s="1">
        <f t="shared" si="8"/>
        <v>4</v>
      </c>
      <c r="O14" s="1">
        <v>2.5</v>
      </c>
      <c r="Q14" s="1">
        <f t="shared" si="10"/>
        <v>4</v>
      </c>
      <c r="R14" s="1">
        <f t="shared" si="11"/>
        <v>2.2222222222222223</v>
      </c>
      <c r="T14" s="1">
        <f t="shared" si="12"/>
        <v>4</v>
      </c>
      <c r="U14" s="1">
        <v>0.17</v>
      </c>
      <c r="W14" s="1">
        <f t="shared" si="14"/>
        <v>4</v>
      </c>
      <c r="X14" s="1">
        <v>0.2</v>
      </c>
      <c r="Z14" s="1">
        <f t="shared" si="16"/>
        <v>4</v>
      </c>
      <c r="AA14" s="1">
        <f t="shared" si="17"/>
        <v>3.5555555555555554</v>
      </c>
      <c r="AC14" s="1">
        <f t="shared" si="18"/>
        <v>4</v>
      </c>
      <c r="AD14" s="1">
        <f t="shared" si="19"/>
        <v>4.4444444444444446</v>
      </c>
      <c r="AF14" s="1">
        <f t="shared" si="20"/>
        <v>4</v>
      </c>
      <c r="AG14" s="1">
        <f t="shared" si="21"/>
        <v>17.777777777777779</v>
      </c>
      <c r="AI14" s="1">
        <f t="shared" si="22"/>
        <v>4</v>
      </c>
      <c r="AJ14" s="1">
        <f t="shared" si="23"/>
        <v>18.888888888888889</v>
      </c>
      <c r="AL14" s="1">
        <f t="shared" si="24"/>
        <v>4</v>
      </c>
      <c r="AM14" s="1">
        <v>0.6</v>
      </c>
      <c r="AO14" s="1">
        <f t="shared" si="26"/>
        <v>4</v>
      </c>
      <c r="AP14" s="1">
        <v>10</v>
      </c>
      <c r="AR14" s="1">
        <f t="shared" si="28"/>
        <v>4</v>
      </c>
      <c r="AS14" s="1">
        <v>3</v>
      </c>
      <c r="AU14" s="1">
        <f t="shared" si="30"/>
        <v>4</v>
      </c>
      <c r="AV14" s="1">
        <v>0.5</v>
      </c>
      <c r="AX14" s="1">
        <f t="shared" si="32"/>
        <v>4</v>
      </c>
      <c r="AY14" s="1">
        <v>0.8</v>
      </c>
      <c r="BA14" s="1">
        <f t="shared" si="34"/>
        <v>4</v>
      </c>
      <c r="BB14" s="1">
        <v>0.35</v>
      </c>
      <c r="BD14" s="1">
        <f t="shared" si="36"/>
        <v>4</v>
      </c>
      <c r="BE14" s="1">
        <v>1.1000000000000001</v>
      </c>
      <c r="BG14" s="1">
        <f t="shared" si="38"/>
        <v>4</v>
      </c>
      <c r="BH14" s="1">
        <v>1.2</v>
      </c>
      <c r="BJ14" s="1">
        <f t="shared" si="40"/>
        <v>4</v>
      </c>
      <c r="BK14" s="1">
        <v>2.2000000000000002</v>
      </c>
    </row>
    <row r="15" spans="2:63" x14ac:dyDescent="0.3">
      <c r="B15" s="1">
        <f t="shared" si="0"/>
        <v>4.5</v>
      </c>
      <c r="C15" s="1">
        <f t="shared" si="42"/>
        <v>1</v>
      </c>
      <c r="E15" s="1">
        <f t="shared" si="2"/>
        <v>4.5</v>
      </c>
      <c r="F15" s="1">
        <v>2.2000000000000002</v>
      </c>
      <c r="H15" s="1">
        <f t="shared" si="4"/>
        <v>4.5</v>
      </c>
      <c r="I15" s="1">
        <v>0.7</v>
      </c>
      <c r="K15" s="1">
        <f t="shared" si="6"/>
        <v>4.5</v>
      </c>
      <c r="L15" s="1">
        <v>0.4</v>
      </c>
      <c r="N15" s="1">
        <f t="shared" si="8"/>
        <v>4.5</v>
      </c>
      <c r="O15" s="1">
        <v>2.5</v>
      </c>
      <c r="Q15" s="1">
        <f t="shared" si="10"/>
        <v>4.5</v>
      </c>
      <c r="R15" s="1">
        <v>2.5</v>
      </c>
      <c r="T15" s="1">
        <f t="shared" si="12"/>
        <v>4.5</v>
      </c>
      <c r="U15" s="1">
        <v>0.17</v>
      </c>
      <c r="W15" s="1">
        <f t="shared" si="14"/>
        <v>4.5</v>
      </c>
      <c r="X15" s="1">
        <v>0.2</v>
      </c>
      <c r="Z15" s="1">
        <f t="shared" si="16"/>
        <v>4.5</v>
      </c>
      <c r="AA15" s="1">
        <v>4</v>
      </c>
      <c r="AC15" s="1">
        <f t="shared" si="18"/>
        <v>4.5</v>
      </c>
      <c r="AD15" s="1">
        <v>5</v>
      </c>
      <c r="AF15" s="1">
        <f t="shared" si="20"/>
        <v>4.5</v>
      </c>
      <c r="AG15" s="1">
        <v>20</v>
      </c>
      <c r="AI15" s="1">
        <f t="shared" si="22"/>
        <v>4.5</v>
      </c>
      <c r="AJ15" s="1">
        <v>20</v>
      </c>
      <c r="AL15" s="1">
        <f t="shared" si="24"/>
        <v>4.5</v>
      </c>
      <c r="AM15" s="1">
        <v>0.6</v>
      </c>
      <c r="AO15" s="1">
        <f t="shared" si="26"/>
        <v>4.5</v>
      </c>
      <c r="AP15" s="1">
        <v>10</v>
      </c>
      <c r="AR15" s="1">
        <f t="shared" si="28"/>
        <v>4.5</v>
      </c>
      <c r="AS15" s="1">
        <v>3</v>
      </c>
      <c r="AU15" s="1">
        <f t="shared" si="30"/>
        <v>4.5</v>
      </c>
      <c r="AV15" s="1">
        <v>0.5</v>
      </c>
      <c r="AX15" s="1">
        <f t="shared" si="32"/>
        <v>4.5</v>
      </c>
      <c r="AY15" s="1">
        <v>0.8</v>
      </c>
      <c r="BA15" s="1">
        <f t="shared" si="34"/>
        <v>4.5</v>
      </c>
      <c r="BB15" s="1">
        <v>0.35</v>
      </c>
      <c r="BD15" s="1">
        <f t="shared" si="36"/>
        <v>4.5</v>
      </c>
      <c r="BE15" s="1">
        <v>1.1000000000000001</v>
      </c>
      <c r="BG15" s="1">
        <f t="shared" si="38"/>
        <v>4.5</v>
      </c>
      <c r="BH15" s="1">
        <v>1.2</v>
      </c>
      <c r="BJ15" s="1">
        <f t="shared" si="40"/>
        <v>4.5</v>
      </c>
      <c r="BK15" s="1">
        <v>2.2000000000000002</v>
      </c>
    </row>
    <row r="16" spans="2:63" x14ac:dyDescent="0.3">
      <c r="B16" s="1">
        <f t="shared" si="0"/>
        <v>5</v>
      </c>
      <c r="C16" s="1">
        <f t="shared" si="42"/>
        <v>1</v>
      </c>
      <c r="E16" s="1">
        <f t="shared" si="2"/>
        <v>5</v>
      </c>
      <c r="F16" s="1">
        <v>2.2000000000000002</v>
      </c>
      <c r="H16" s="1">
        <f t="shared" si="4"/>
        <v>5</v>
      </c>
      <c r="I16" s="1">
        <v>0.7</v>
      </c>
      <c r="K16" s="1">
        <f t="shared" si="6"/>
        <v>5</v>
      </c>
      <c r="L16" s="1">
        <v>0.4</v>
      </c>
      <c r="N16" s="1">
        <f t="shared" si="8"/>
        <v>5</v>
      </c>
      <c r="O16" s="1">
        <v>2.5</v>
      </c>
      <c r="Q16" s="1">
        <f t="shared" si="10"/>
        <v>5</v>
      </c>
      <c r="R16" s="1">
        <v>2.5</v>
      </c>
      <c r="T16" s="1">
        <f t="shared" si="12"/>
        <v>5</v>
      </c>
      <c r="U16" s="1">
        <v>0.17</v>
      </c>
      <c r="W16" s="1">
        <f t="shared" si="14"/>
        <v>5</v>
      </c>
      <c r="X16" s="1">
        <v>0.2</v>
      </c>
      <c r="Z16" s="1">
        <f t="shared" si="16"/>
        <v>5</v>
      </c>
      <c r="AA16" s="1">
        <v>4</v>
      </c>
      <c r="AC16" s="1">
        <f t="shared" si="18"/>
        <v>5</v>
      </c>
      <c r="AD16" s="1">
        <v>5</v>
      </c>
      <c r="AF16" s="1">
        <f t="shared" si="20"/>
        <v>5</v>
      </c>
      <c r="AG16" s="1">
        <v>20</v>
      </c>
      <c r="AI16" s="1">
        <f t="shared" si="22"/>
        <v>5</v>
      </c>
      <c r="AJ16" s="1">
        <v>20</v>
      </c>
      <c r="AL16" s="1">
        <f t="shared" si="24"/>
        <v>5</v>
      </c>
      <c r="AM16" s="1">
        <v>0.6</v>
      </c>
      <c r="AO16" s="1">
        <f t="shared" si="26"/>
        <v>5</v>
      </c>
      <c r="AP16" s="1">
        <v>10</v>
      </c>
      <c r="AR16" s="1">
        <f t="shared" si="28"/>
        <v>5</v>
      </c>
      <c r="AS16" s="1">
        <v>3</v>
      </c>
      <c r="AU16" s="1">
        <f t="shared" si="30"/>
        <v>5</v>
      </c>
      <c r="AV16" s="1">
        <v>0.5</v>
      </c>
      <c r="AX16" s="1">
        <f t="shared" si="32"/>
        <v>5</v>
      </c>
      <c r="AY16" s="1">
        <v>0.8</v>
      </c>
      <c r="BA16" s="1">
        <f t="shared" si="34"/>
        <v>5</v>
      </c>
      <c r="BB16" s="1">
        <v>0.35</v>
      </c>
      <c r="BD16" s="1">
        <f t="shared" si="36"/>
        <v>5</v>
      </c>
      <c r="BE16" s="1">
        <v>1.1000000000000001</v>
      </c>
      <c r="BG16" s="1">
        <f t="shared" si="38"/>
        <v>5</v>
      </c>
      <c r="BH16" s="1">
        <v>1.2</v>
      </c>
      <c r="BJ16" s="1">
        <f t="shared" si="40"/>
        <v>5</v>
      </c>
      <c r="BK16" s="1">
        <v>2.2000000000000002</v>
      </c>
    </row>
    <row r="17" spans="2:62" x14ac:dyDescent="0.3">
      <c r="B17" s="2" t="s">
        <v>5</v>
      </c>
      <c r="E17" s="2" t="s">
        <v>7</v>
      </c>
      <c r="H17" s="2" t="s">
        <v>9</v>
      </c>
      <c r="K17" s="2" t="s">
        <v>11</v>
      </c>
      <c r="N17" s="2" t="s">
        <v>13</v>
      </c>
      <c r="Q17" s="2" t="s">
        <v>15</v>
      </c>
      <c r="T17" s="2" t="s">
        <v>17</v>
      </c>
      <c r="W17" s="2" t="s">
        <v>19</v>
      </c>
      <c r="Z17" s="2" t="s">
        <v>23</v>
      </c>
      <c r="AC17" s="2" t="s">
        <v>28</v>
      </c>
      <c r="AF17" s="2" t="s">
        <v>29</v>
      </c>
      <c r="AI17" s="2" t="s">
        <v>31</v>
      </c>
      <c r="AL17" s="2" t="s">
        <v>42</v>
      </c>
      <c r="AO17" s="2" t="s">
        <v>43</v>
      </c>
      <c r="AR17" s="2" t="s">
        <v>44</v>
      </c>
      <c r="AU17" s="2" t="s">
        <v>45</v>
      </c>
      <c r="AX17" s="2" t="s">
        <v>49</v>
      </c>
      <c r="BA17" s="2" t="s">
        <v>46</v>
      </c>
      <c r="BD17" s="2" t="s">
        <v>47</v>
      </c>
      <c r="BG17" s="2" t="s">
        <v>50</v>
      </c>
      <c r="BJ17" s="2" t="s">
        <v>48</v>
      </c>
    </row>
    <row r="19" spans="2:62" x14ac:dyDescent="0.3">
      <c r="B19" s="1" t="s">
        <v>21</v>
      </c>
      <c r="C19" s="1" t="s">
        <v>22</v>
      </c>
      <c r="D19" s="1" t="s">
        <v>51</v>
      </c>
      <c r="E19" s="1" t="s">
        <v>52</v>
      </c>
      <c r="F19" s="1" t="s">
        <v>53</v>
      </c>
    </row>
    <row r="20" spans="2:62" x14ac:dyDescent="0.3">
      <c r="B20" s="1">
        <v>1</v>
      </c>
      <c r="C20" s="1" t="str">
        <f>B2</f>
        <v>Wheat</v>
      </c>
      <c r="D20" s="1">
        <v>-6.9900000000000004E-2</v>
      </c>
      <c r="E20" s="1">
        <v>0.54969999999999997</v>
      </c>
      <c r="F20" s="1">
        <v>-3.5000000000000003E-2</v>
      </c>
      <c r="H20" t="str">
        <f>B17</f>
        <v>y = -0.0699x2 + 0.5497x - 0.035</v>
      </c>
      <c r="I20" t="s">
        <v>24</v>
      </c>
    </row>
    <row r="21" spans="2:62" x14ac:dyDescent="0.3">
      <c r="B21" s="1">
        <v>2</v>
      </c>
      <c r="C21" s="1" t="str">
        <f>E2</f>
        <v>Maize</v>
      </c>
      <c r="D21" s="1">
        <v>-0.15379999999999999</v>
      </c>
      <c r="E21" s="1">
        <v>1.2092000000000001</v>
      </c>
      <c r="F21" s="1">
        <v>-7.6899999999999996E-2</v>
      </c>
      <c r="H21" t="str">
        <f>E17</f>
        <v>y = -0.1538x2 + 1.2092x - 0.0769</v>
      </c>
      <c r="I21" t="s">
        <v>25</v>
      </c>
    </row>
    <row r="22" spans="2:62" x14ac:dyDescent="0.3">
      <c r="B22" s="1">
        <v>3</v>
      </c>
      <c r="C22" s="1" t="str">
        <f>H2</f>
        <v>Alfalafa</v>
      </c>
      <c r="D22" s="1">
        <v>-4.9000000000000002E-2</v>
      </c>
      <c r="E22" s="1">
        <v>0.38479999999999998</v>
      </c>
      <c r="F22" s="1">
        <v>-2.4500000000000001E-2</v>
      </c>
      <c r="H22" t="str">
        <f>H17</f>
        <v>y = -0.049x2 + 0.3848x - 0.0245</v>
      </c>
    </row>
    <row r="23" spans="2:62" x14ac:dyDescent="0.3">
      <c r="B23" s="1">
        <v>4</v>
      </c>
      <c r="C23" s="1" t="str">
        <f>K2</f>
        <v>Sugarbeet</v>
      </c>
      <c r="D23" s="1">
        <v>-2.8000000000000001E-2</v>
      </c>
      <c r="E23" s="1">
        <v>0.21990000000000001</v>
      </c>
      <c r="F23" s="1">
        <v>-1.4E-2</v>
      </c>
      <c r="H23" t="str">
        <f>K17</f>
        <v>y = -0.028x2 + 0.2199x - 0.014</v>
      </c>
    </row>
    <row r="24" spans="2:62" x14ac:dyDescent="0.3">
      <c r="B24" s="1">
        <v>5</v>
      </c>
      <c r="C24" s="1" t="str">
        <f>N2</f>
        <v>Citrus</v>
      </c>
      <c r="D24" s="1">
        <v>-5.2400000000000002E-2</v>
      </c>
      <c r="E24" s="1">
        <v>0.80769999999999997</v>
      </c>
      <c r="F24" s="1">
        <v>-8.3000000000000004E-2</v>
      </c>
      <c r="H24" t="str">
        <f>N17</f>
        <v>y = -0.0524x2 + 0.8077x - 0.083</v>
      </c>
    </row>
    <row r="25" spans="2:62" x14ac:dyDescent="0.3">
      <c r="B25" s="1">
        <v>6</v>
      </c>
      <c r="C25" s="1" t="str">
        <f>Q2</f>
        <v>Grapes</v>
      </c>
      <c r="D25" s="1">
        <v>-1.9400000000000001E-2</v>
      </c>
      <c r="E25" s="1">
        <v>0.62739999999999996</v>
      </c>
      <c r="F25" s="1">
        <v>-3.5000000000000003E-2</v>
      </c>
      <c r="H25" t="str">
        <f>Q17</f>
        <v>y = -0.0194x2 + 0.6274x - 0.035</v>
      </c>
    </row>
    <row r="26" spans="2:62" x14ac:dyDescent="0.3">
      <c r="B26" s="1">
        <v>7</v>
      </c>
      <c r="C26" s="1" t="str">
        <f>T2</f>
        <v>Pasture</v>
      </c>
      <c r="D26" s="1">
        <v>-1.1900000000000001E-2</v>
      </c>
      <c r="E26" s="1">
        <v>9.3399999999999997E-2</v>
      </c>
      <c r="F26" s="1">
        <v>-5.8999999999999999E-3</v>
      </c>
      <c r="H26" t="str">
        <f>T17</f>
        <v>y = -0.0119x2 + 0.0934x - 0.0059</v>
      </c>
    </row>
    <row r="27" spans="2:62" x14ac:dyDescent="0.3">
      <c r="B27" s="1">
        <v>8</v>
      </c>
      <c r="C27" s="1" t="str">
        <f>W2</f>
        <v>Vegetables</v>
      </c>
      <c r="D27" s="1">
        <v>-1.4E-2</v>
      </c>
      <c r="E27" s="1">
        <v>0.1099</v>
      </c>
      <c r="F27" s="1">
        <v>-7.0000000000000001E-3</v>
      </c>
      <c r="H27" t="str">
        <f>W17</f>
        <v>y = -0.014x2 + 0.1099x - 0.007</v>
      </c>
    </row>
    <row r="28" spans="2:62" x14ac:dyDescent="0.3">
      <c r="B28" s="1">
        <v>9</v>
      </c>
      <c r="C28" s="1" t="str">
        <f>Z2</f>
        <v>Olives</v>
      </c>
      <c r="D28" s="1">
        <v>-3.1099999999999999E-2</v>
      </c>
      <c r="E28" s="1">
        <v>1.0039</v>
      </c>
      <c r="F28" s="1">
        <v>5.5899999999999998E-2</v>
      </c>
      <c r="H28" t="str">
        <f>Z17</f>
        <v>y = -0.0311x2 + 1.0039x - 0.0559</v>
      </c>
    </row>
    <row r="29" spans="2:62" x14ac:dyDescent="0.3">
      <c r="B29" s="1">
        <v>10</v>
      </c>
      <c r="C29" s="1" t="str">
        <f>AC2</f>
        <v>Shrubland</v>
      </c>
      <c r="D29" s="1">
        <v>-3.8899999999999997E-2</v>
      </c>
      <c r="E29" s="1">
        <v>1.2548999999999999</v>
      </c>
      <c r="F29" s="1">
        <v>-6.9900000000000004E-2</v>
      </c>
      <c r="H29" t="str">
        <f>AC17</f>
        <v>y = -0.0389x2 + 1.2549x - 0.0699</v>
      </c>
    </row>
    <row r="30" spans="2:62" x14ac:dyDescent="0.3">
      <c r="B30" s="1">
        <v>11</v>
      </c>
      <c r="C30" s="1" t="str">
        <f>AF2</f>
        <v>Forest</v>
      </c>
      <c r="D30" s="1">
        <v>-0.15540000000000001</v>
      </c>
      <c r="E30" s="1">
        <v>5.0194000000000001</v>
      </c>
      <c r="F30" s="1">
        <v>-0.2797</v>
      </c>
      <c r="H30" t="str">
        <f>AF17</f>
        <v>y = -0.1554x2 + 5.0194x - 0.2797</v>
      </c>
    </row>
    <row r="31" spans="2:62" x14ac:dyDescent="0.3">
      <c r="B31" s="1">
        <v>12</v>
      </c>
      <c r="C31" s="1" t="str">
        <f>AI2</f>
        <v>Urban</v>
      </c>
      <c r="D31" s="1">
        <v>-7.7700000000000005E-2</v>
      </c>
      <c r="E31" s="1">
        <v>2.5097</v>
      </c>
      <c r="F31" s="1">
        <v>9.8600999999999992</v>
      </c>
      <c r="H31" t="str">
        <f>AI17</f>
        <v>y = -0.0777x2 + 2.5097x + 9.8601</v>
      </c>
    </row>
    <row r="32" spans="2:62" x14ac:dyDescent="0.3">
      <c r="B32" s="1">
        <v>13</v>
      </c>
      <c r="C32" s="1" t="s">
        <v>33</v>
      </c>
      <c r="D32" s="1">
        <v>-3.2599999999999997E-2</v>
      </c>
      <c r="E32" s="1">
        <v>0.29039999999999999</v>
      </c>
      <c r="F32" s="1">
        <v>-3.15E-2</v>
      </c>
      <c r="H32" t="str">
        <f>AL17</f>
        <v>y = -0.0326x2 + 0.2904x - 0.0315</v>
      </c>
    </row>
    <row r="33" spans="2:8" x14ac:dyDescent="0.3">
      <c r="B33" s="1">
        <v>14</v>
      </c>
      <c r="C33" s="1" t="str">
        <f>AO2</f>
        <v>Walnut orchard</v>
      </c>
      <c r="D33" s="1">
        <v>-0.2908</v>
      </c>
      <c r="E33" s="1">
        <v>3.2307999999999999</v>
      </c>
      <c r="F33" s="1">
        <v>-0.3322</v>
      </c>
      <c r="H33" t="str">
        <f>AO17</f>
        <v>y = -0.2098x2 + 3.2308x - 0.3322</v>
      </c>
    </row>
    <row r="34" spans="2:8" x14ac:dyDescent="0.3">
      <c r="B34" s="1">
        <v>15</v>
      </c>
      <c r="C34" s="1" t="str">
        <f>AR2</f>
        <v>Sugarcane</v>
      </c>
      <c r="D34" s="1">
        <v>-0.16320000000000001</v>
      </c>
      <c r="E34" s="1">
        <v>1.4521999999999999</v>
      </c>
      <c r="F34" s="1">
        <v>-0.1573</v>
      </c>
      <c r="H34" t="str">
        <f>AR17</f>
        <v>y = -0.1632x2 + 1.4522x - 0.1573</v>
      </c>
    </row>
    <row r="35" spans="2:8" x14ac:dyDescent="0.3">
      <c r="B35" s="1">
        <v>16</v>
      </c>
      <c r="C35" s="1" t="str">
        <f>AU2</f>
        <v>Onion</v>
      </c>
      <c r="D35" s="1">
        <v>-4.0800000000000003E-2</v>
      </c>
      <c r="E35" s="1">
        <v>0.2949</v>
      </c>
      <c r="F35" s="1">
        <v>6.1000000000000004E-3</v>
      </c>
      <c r="H35" t="str">
        <f>AU17</f>
        <v>y = -0.0408x2 + 0.2949x + 0.0061</v>
      </c>
    </row>
    <row r="36" spans="2:8" x14ac:dyDescent="0.3">
      <c r="B36" s="1">
        <v>17</v>
      </c>
      <c r="C36" s="1" t="str">
        <f>AX2</f>
        <v>Potato</v>
      </c>
      <c r="D36" s="1">
        <v>-2.98E-2</v>
      </c>
      <c r="E36" s="1">
        <v>0.32369999999999999</v>
      </c>
      <c r="F36" s="1">
        <v>-3.9199999999999999E-2</v>
      </c>
      <c r="H36" t="str">
        <f>AX17</f>
        <v>y = -0.0298x2 + 0.3237x - 0.0392</v>
      </c>
    </row>
    <row r="37" spans="2:8" x14ac:dyDescent="0.3">
      <c r="B37" s="1">
        <v>18</v>
      </c>
      <c r="C37" s="1" t="str">
        <f>BA2</f>
        <v>Sweet melon</v>
      </c>
      <c r="D37" s="1">
        <v>-1.3100000000000001E-2</v>
      </c>
      <c r="E37" s="1">
        <v>0.1416</v>
      </c>
      <c r="F37" s="1">
        <v>-1.7100000000000001E-2</v>
      </c>
      <c r="H37" t="str">
        <f>BA17</f>
        <v>y = -0.0131x2 + 0.1416x - 0.0171</v>
      </c>
    </row>
    <row r="38" spans="2:8" x14ac:dyDescent="0.3">
      <c r="B38" s="1">
        <v>19</v>
      </c>
      <c r="C38" s="1" t="str">
        <f>BD2</f>
        <v>Beans</v>
      </c>
      <c r="D38" s="1">
        <v>-5.9799999999999999E-2</v>
      </c>
      <c r="E38" s="1">
        <v>0.53249999999999997</v>
      </c>
      <c r="F38" s="1">
        <v>-5.7700000000000001E-2</v>
      </c>
      <c r="H38" t="str">
        <f>BD17</f>
        <v>y = -0.0598x2 + 0.5325x - 0.0577</v>
      </c>
    </row>
    <row r="39" spans="2:8" x14ac:dyDescent="0.3">
      <c r="B39" s="1">
        <v>20</v>
      </c>
      <c r="C39" s="1" t="str">
        <f>BG2</f>
        <v>Cotton</v>
      </c>
      <c r="D39" s="1">
        <v>-4.48E-2</v>
      </c>
      <c r="E39" s="1">
        <v>0.48559999999999998</v>
      </c>
      <c r="F39" s="1">
        <v>-5.8700000000000002E-2</v>
      </c>
      <c r="H39" t="str">
        <f>BG17</f>
        <v>y = -0.0448x2 + 0.4856x - 0.0587</v>
      </c>
    </row>
    <row r="40" spans="2:8" x14ac:dyDescent="0.3">
      <c r="B40" s="1">
        <v>21</v>
      </c>
      <c r="C40" s="1" t="str">
        <f>BJ2</f>
        <v>Sunflower</v>
      </c>
      <c r="D40" s="1">
        <v>-0.17949999999999999</v>
      </c>
      <c r="E40" s="1">
        <v>1.2974000000000001</v>
      </c>
      <c r="F40" s="1">
        <v>2.69E-2</v>
      </c>
      <c r="H40" t="str">
        <f>BJ17</f>
        <v>y = -0.1795x2 + 1.2974x + 0.0269</v>
      </c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  <row r="50" spans="2:2" x14ac:dyDescent="0.3"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General_Input</vt:lpstr>
      <vt:lpstr>HANTS_Input</vt:lpstr>
      <vt:lpstr>Vegetation_Height</vt:lpstr>
      <vt:lpstr>p-factor</vt:lpstr>
      <vt:lpstr>C-factor</vt:lpstr>
      <vt:lpstr>Calculate Vegetation height</vt:lpstr>
    </vt:vector>
  </TitlesOfParts>
  <Company>UNESCO-IHE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</dc:creator>
  <cp:lastModifiedBy>Tim Hessels</cp:lastModifiedBy>
  <dcterms:created xsi:type="dcterms:W3CDTF">2016-09-07T10:35:48Z</dcterms:created>
  <dcterms:modified xsi:type="dcterms:W3CDTF">2017-11-24T11:55:46Z</dcterms:modified>
</cp:coreProperties>
</file>