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Yahoo Buy Search Result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<sst xmlns="http://schemas.openxmlformats.org/spreadsheetml/2006/main" uniqueCount="159">
  <si>
    <t>category</t>
  </si>
  <si>
    <t>item_title</t>
  </si>
  <si>
    <t>item_price</t>
  </si>
  <si>
    <t>item_info</t>
  </si>
  <si>
    <t>-----</t>
  </si>
  <si>
    <t>JISONCASE Apple Pencil 筆帽+筆身+筆尖保護套</t>
  </si>
  <si>
    <t>$380</t>
  </si>
  <si>
    <t>‧．保護筆尖攜帶時不受損傷
‧．經典六邊鉛筆造型
‧．精選材質，觸感舒適</t>
  </si>
  <si>
    <t>VXTRA iPad mini/mini2/mini3 北歐鹿紋風格平板皮套</t>
  </si>
  <si>
    <t>$399</t>
  </si>
  <si>
    <t>‧精選耐看圖樣，表面防潑水真貼心 
‧可調式防滑支架，完美體驗影音饗宴 
‧內部硬殼好裝不鬆，耐用度加倍
‧適用型號為 APPLE iPad mini/mini2/mini3</t>
  </si>
  <si>
    <t>SONY數位攝影機HDR-CX450 記憶組(公司貨)</t>
  </si>
  <si>
    <t>$16,980</t>
  </si>
  <si>
    <t>‧BIONZ X 影像處理器
‧光學防手震功能(5 軸智慧型進階模式)
‧高速智慧自動對焦
‧縮時攝影
‧精選影片編輯，簡單製作短片並直接分享
‧內含原廠專用攝影包(LCS-U5)</t>
  </si>
  <si>
    <t>SONY數位攝影機HDR-CX405(公司貨)</t>
  </si>
  <si>
    <t>$10,900</t>
  </si>
  <si>
    <t>‧BIONZ X 影像處理器
‧光學防手震
‧XAVC S 錄影格式，可拍攝高清晰度影片
‧精選影片編輯，簡單製作短片並直接分享</t>
  </si>
  <si>
    <t>台灣製造 正版授權 超萌SNOOPY 金屬邊框玻璃面無線充電盤</t>
  </si>
  <si>
    <t>$990</t>
  </si>
  <si>
    <t>‧精選玻璃面板 優質金屬烤漆邊框
‧0-6mm充電感應拒離 手機輕放立即充電
‧充飽電自動停止供電，保護手機不過充</t>
  </si>
  <si>
    <t>國際牌Panasonic奈米水離子吹風機 EH-NA27(二色任選)</t>
  </si>
  <si>
    <t>$1,782</t>
  </si>
  <si>
    <t>‧nanoe奈米水離子技術,保濕水潤更勝負離子
‧二色任選,粉紅色與白色
‧輕量化設計,大風力1400W
‧速乾吹嘴，均勻快速吹髮
‧保濕不毛躁
‧國際牌NA27吹風機玫瑰粉與白色 任選
‧如需免費禮物精選包裝,請勾選加購商品0元</t>
  </si>
  <si>
    <t>國際牌Panasonic奈米水離子吹風機EH-NA45(兩色選)</t>
  </si>
  <si>
    <t>$2,950</t>
  </si>
  <si>
    <t>‧熱銷人氣超夯吹風機
‧
奈米水離子加強保濕
‧
白金負離子減低紫外線對頭髮的傷害
‧
雙重呵護一機搞定
‧如需免費禮物精選包裝,請勾選加購商品0元</t>
  </si>
  <si>
    <t>【clarisonic 科萊麗】 Mia Smart 音波智能美顏儀(白)(精選組)</t>
  </si>
  <si>
    <t>$9,500</t>
  </si>
  <si>
    <t>‧智能美容儀器- 藍芽連線手機APP，一機多用
‧1. 共振清潔，深入找回肌膚本質
‧2. 音波按摩，全面緊實臉部輪廓
‧3. 智能彩妝，快省勻稱完美妝感</t>
  </si>
  <si>
    <t>任-巨揚 溫州大餛飩(10顆/盒)</t>
  </si>
  <si>
    <t>$130</t>
  </si>
  <si>
    <t>‧使用新鮮現宰溫體豬肉 由胛心肉+精選後腿豬肉
‧配上薄薄的外皮，美味十足
‧TVBS-G食尚玩家、自由時報南部美食</t>
  </si>
  <si>
    <t>TEAM十銓 ELITE 8GB DDR3 1600 桌上型記憶體</t>
  </si>
  <si>
    <t>$1,350</t>
  </si>
  <si>
    <t>‧十銓(Team) Elite 系列 
‧精選顆粒記憶體模組 
‧終生保固 
‧超高相容性/低電壓</t>
  </si>
  <si>
    <t>VXTRA iPad 2018 9.7吋 北歐鹿紋風格平板皮套</t>
  </si>
  <si>
    <t>‧精選耐看圖樣，表面防潑水真貼心 
‧可調式防滑支架，完美體驗影音饗宴 
‧內部硬殼好裝不鬆，耐用度加倍</t>
  </si>
  <si>
    <t>VXTRA iPad Pro 10.5吋 北歐鹿紋風格平板皮套 防潑水立架保護套</t>
  </si>
  <si>
    <t>‧精選耐看圖樣，表面防潑水真貼心 
‧可調式防滑支架，完美體驗影音饗宴 
‧內部硬殼好裝不鬆，耐用度加倍
‧適用型號為 APPLE iPad Pro 10.5吋</t>
  </si>
  <si>
    <t>VXTRA iPad mini 4 北歐鹿紋風格平板皮套 防潑水立架保護套</t>
  </si>
  <si>
    <t>‧精選耐看圖樣，表面防潑水真貼心 
‧可調式防滑支架，完美體驗影音饗宴 
‧內部硬殼好裝不鬆，耐用度加倍
‧適用型號為 APPLE ipad Air 2</t>
  </si>
  <si>
    <t>VXTRA iPad 2/3/4 北歐鹿紋風格平板皮套 防潑水立架保護套</t>
  </si>
  <si>
    <t>‧精選耐看圖樣，表面防潑水真貼心 
‧可調式防滑支架，完美體驗影音饗宴
‧內部硬殼好裝不鬆，耐用度加倍
‧適用型號為 APPLE iPad 2/3/4</t>
  </si>
  <si>
    <t>VXTRA ipad Air 北歐鹿紋風格平板皮套 防潑水立架保護套</t>
  </si>
  <si>
    <t>‧精選耐看圖樣，表面防潑水真貼心 
‧可調式防滑支架，完美體驗影音饗宴 
‧內部硬殼好裝不鬆，耐用度加倍
‧適用型號為 APPLE ipad Air</t>
  </si>
  <si>
    <t>JJLKIDS 香水包包花苞袖純棉上衣(2色)</t>
  </si>
  <si>
    <t>$199</t>
  </si>
  <si>
    <t>‧獨特花苞袖設計
‧精選棉布料，提升舒適度
‧搭配褲裝裙裝展現高質感</t>
  </si>
  <si>
    <t>Aimer La Rue 素面百搭牛皮尼龍手提斜背包(黑色)(絕版出清)</t>
  </si>
  <si>
    <t>$790</t>
  </si>
  <si>
    <t>‧可手提單肩斜肩多種背法
‧超大容量可以方便收納
‧精選優質尼龍布料，防水耐髒</t>
  </si>
  <si>
    <t>BURBERRY 精選服飾/配件↘瘋狂下殺$1999起</t>
  </si>
  <si>
    <t>滿額滿件活動</t>
  </si>
  <si>
    <t>‧</t>
  </si>
  <si>
    <t>ides愛蒂思 精選設計款10分美鑽八心八箭車工鑽石戒指</t>
  </si>
  <si>
    <t>$9,900</t>
  </si>
  <si>
    <t>‧品牌設計獨一無二不撞款
‧傳遞你的情守護你的愛
‧讓她感動瞬間成為永恆</t>
  </si>
  <si>
    <t>石頭記 唯一的妳紅瑪瑙項鍊</t>
  </si>
  <si>
    <t>$2,034</t>
  </si>
  <si>
    <t>‧品牌精選情人節禮物首選 
‧白鋼與瑪瑙的簡約風格設計 
‧送給自己和她一個唯1的紀念</t>
  </si>
  <si>
    <t>SAMPO聲寶 迷你陶瓷式電暖器 HX-FB06P</t>
  </si>
  <si>
    <t>$844</t>
  </si>
  <si>
    <t>‧全機防火材質
‧異常超溫斷電保護
‧傾倒自動斷電</t>
  </si>
  <si>
    <t>Sodastream 二氧化碳交換補充鋼瓶425g</t>
  </si>
  <si>
    <t>$650</t>
  </si>
  <si>
    <t>‧以來回件宅配到府
‧您須有空鋼瓶供交換滿鋼瓶
‧原產地以色列填充氣體
‧僅供Sodastream空鋼瓶交換，不收送其他品牌鋼瓶</t>
  </si>
  <si>
    <t>SAMPO聲寶 20公升機械式微波爐 RE-N620TR</t>
  </si>
  <si>
    <t>$1,990</t>
  </si>
  <si>
    <t>‧微波出力700W
‧五段火力控制
‧旋轉裝置，微波均勻
‧好拉式開門省力把手</t>
  </si>
  <si>
    <t>SodaSparkle氣泡水機專用CO2鋼瓶-24入(買一送一) 快速到貨</t>
  </si>
  <si>
    <t>$950</t>
  </si>
  <si>
    <t>‧專用食用級CO2填充氣瓶
‧採用低碳鋼環保材質
‧100%可回收再利用
‧一次性使用衛生品質看得見</t>
  </si>
  <si>
    <t>Panasonic國際牌25L微電腦微波爐 NN-ST34H</t>
  </si>
  <si>
    <t>$3,250</t>
  </si>
  <si>
    <t>‧5段火力調整
‧快速30秒
‧時間設定
‧兒童安全鎖
‧9項自動烹調</t>
  </si>
  <si>
    <t>歌林xHello Kitty不挑鍋電子爐(KCS-MNR08)</t>
  </si>
  <si>
    <t>$1,080</t>
  </si>
  <si>
    <t>‧歌林X Hello Kitty聯名款
‧適用所有材質之平底鍋
‧續溫時間長，免重覆加熱
‧過熱自動斷電保護裝置
‧無電磁波，使用安心</t>
  </si>
  <si>
    <t>綠恩家enegreen日式五合一小巧電火鍋 KHP-520T</t>
  </si>
  <si>
    <t>$980</t>
  </si>
  <si>
    <t>‧過熱保護裝置
‧SGS認證為環保無毒材質
‧具備五段溫控設定
‧各種鍋具一應俱全</t>
  </si>
  <si>
    <t>SAMPO聲寶20公升機械式微波爐RE-N620TR</t>
  </si>
  <si>
    <t>‧五段火力控制選擇
‧30分鐘定時控制方式
‧美觀握把，輕鬆好開啟</t>
  </si>
  <si>
    <t>Panasonic 國際牌23公升光波燒烤變頻式微波爐 NN-C236</t>
  </si>
  <si>
    <t>$8,690</t>
  </si>
  <si>
    <t>‧6段烹調火力
‧烘烤+燒烤+微波
‧30項自動烹調行程
‧創新變頻更省時
‧無轉盤設計，自動除臭功能</t>
  </si>
  <si>
    <t>Wanderlust+Co 澳洲品牌 新月金項鍊 雙層星星項鍊 CONSTELLATION</t>
  </si>
  <si>
    <t>$1,424</t>
  </si>
  <si>
    <t>‧來自澳洲的潮牌Wanderlust+Co 手工製造
‧天馬行空的玩味風格 精緻時尚的金屬飾品
‧關注細節的設計 性感得恰到好處
‧全球IG時尚部落客的最愛 一定要擁有</t>
  </si>
  <si>
    <t>Esense M150 影音DJ</t>
  </si>
  <si>
    <t>$1,511</t>
  </si>
  <si>
    <t>‧◆高解析度1080P的多媒體播放器 
‧◆獨特斷點播放便利功能 
‧◆支援H.264編碼格式 
‧◆將您的客廳變身多媒體娛樂中心 
‧◆可透過光纖輸出，展現AC3 &amp; DTS提供的完美音質</t>
  </si>
  <si>
    <t>Wanderlust+Co 澳洲品牌 新月金項鍊 北極星項鍊 CRESCENT STAR</t>
  </si>
  <si>
    <t>幸福台灣-發熱羊毛針織保暖圍脖(氣質灰)-台灣製造</t>
  </si>
  <si>
    <t>$1,321</t>
  </si>
  <si>
    <t>‧羊毛針織材質，舒適保暖
‧USB發熱設計，環保方便，輕鬆連接
‧安全電壓，持續恆溫
‧使用柔軟布料，穿戴時沒有拘束感
‧可做圍脖、當帽子、當面罩，多功能保暖用途
‧可拆卸清洗</t>
  </si>
  <si>
    <t>Cuisinart 美膳雅 液晶溫控多功能燒烤/煎烤器/帕尼尼機 GR-5NTW</t>
  </si>
  <si>
    <t>$3,980</t>
  </si>
  <si>
    <t>‧數位式控制，精準掌握燒烤溫度
‧LCD中文顯示螢幕，可調節溫度和定時功能
‧高溫炙燒功能，自動2分鐘炙燒，230°C 的燒烤模式，鎖住肉質口感及肉汁
‧全燒烤、全煎烤、半烤半煎烤、壓烤及帕尼尼尼</t>
  </si>
  <si>
    <t>元山觸控式濾淨不鏽鋼溫熱開飲機 YS-8301DWB</t>
  </si>
  <si>
    <t>$6,280</t>
  </si>
  <si>
    <t>‧外殼及內膽採用#304不鏽鋼
‧蒸氣式給水技術喝不到生水
‧具有8小時省電休眠功能
‧大鏡面LCD觸控式平板面板
‧採分離式手提生水箱</t>
  </si>
  <si>
    <t>元山 YS-8100RWF 免安裝移動式觸控雙溫飲水機(內置四道RO機)</t>
  </si>
  <si>
    <t>$9,980</t>
  </si>
  <si>
    <t>‧免鑽孔、免配管線、室內間任意配置
‧高效過濾四道快拆式濾心
‧SUS304不鏽鋼溫/熱內膽
‧LCD液晶觸控式面板
‧多種智慧省電模式</t>
  </si>
  <si>
    <t>AGFUN Box 智慧電視盒</t>
  </si>
  <si>
    <t>‧-免月租免越獄無廣告無地區限制
-HDMI、AV端子、影音雙輸出
-支援超高畫質高解析度影片
-3個USB插槽最大器
-四核心界省電高效能處理器
-六軸空鼠遙控器，和wii體感零差異
-業界獨霸視訊功能
-3D圖形加速顯示晶片
-通過NCC與BSMI認證</t>
  </si>
  <si>
    <t>日象柔芯微電腦溫控電熱毯 ZOG-2230C</t>
  </si>
  <si>
    <t>$1,881</t>
  </si>
  <si>
    <t>‧健康舒眠 
‧舒適安全 
‧除濕暖被 
‧微電腦九段定時
‧智慧型自動恆溫</t>
  </si>
  <si>
    <t>SodaSparkle舒打健康氣泡水機-白色經典款-單瓶組- SS-SK-1L-WH</t>
  </si>
  <si>
    <t>$2,580</t>
  </si>
  <si>
    <t>‧輕鬆一轉五秒氣泡水DIY 
‧零卡零熱量無糖汽水
‧促進腸胃蠕動
‧加速新陳代謝</t>
  </si>
  <si>
    <t>Wanderlust+Co 澳洲品牌 鑲鑽新月項鍊 金色迷你款 LUNA PAVE</t>
  </si>
  <si>
    <t>$1,112</t>
  </si>
  <si>
    <t>Cuisinart 美膳雅 直立式鬆餅機 WAF-V100TW</t>
  </si>
  <si>
    <t>$1,980</t>
  </si>
  <si>
    <t>‧-創新直立式設計 
‧-麵糊注入口方便倒入鬆餅糊 
‧-麵糊不液流，乾淨省時 
‧-五段烘烤溫度選擇 
‧-烘烤完畢提示聲 
‧-附鬆餅糊量杯及食譜 
‧-BPA Free 不含環境賀爾蒙雙酚A</t>
  </si>
  <si>
    <t>Sodastream時尚風自動扣瓶氣泡水機Spirit (白)</t>
  </si>
  <si>
    <t>$4,800</t>
  </si>
  <si>
    <t>‧全球家用氣泡水機第一品牌 
‧極簡流線、都會時尚 
‧自動扣瓶 
‧隨心所欲調整氣泡量 
‧添加糖漿、果汁、酒，製作各式調飲</t>
  </si>
  <si>
    <t>QBTV 博思盒子 4K 台灣版 藍芽 智慧電視盒 原廠 公司貨 高清直播神器</t>
  </si>
  <si>
    <t>$4,066</t>
  </si>
  <si>
    <t>‧直播：台灣頻道和第四台相同,一共300多個頻道
‧點播：海量國內外影集電影，及別間沒有的布袋戲、歌仔戲及台灣鄉土劇
‧體育頻道：體育頻道最多最齊全</t>
  </si>
  <si>
    <t>Panasonic 國際牌27公升微電腦變頻微波爐 NN-SF564</t>
  </si>
  <si>
    <t>$5,700</t>
  </si>
  <si>
    <t>‧微電腦觸控式操作面板
‧特易潔塗裝爐體
‧19項自動烹調
‧無轉盤平面設計</t>
  </si>
  <si>
    <t>美國原廠 EVERPURE S54 濾心(平行輸入)</t>
  </si>
  <si>
    <t>‧此濾心含除鉛功效
‧附贈到期警示器
‧超環保！超輕巧！
‧安裝、更換濾芯迅速簡易
‧美國原廠平行輸入全新品</t>
  </si>
  <si>
    <t>Wanderlust+Co 澳洲品牌 古典銀河星球項鍊 金色雙面項鍊 ORBIT</t>
  </si>
  <si>
    <t>$1,352</t>
  </si>
  <si>
    <t>SAMPO聲寶 紫外線抑菌烘碗機 KB-GA30U</t>
  </si>
  <si>
    <t>$2,990</t>
  </si>
  <si>
    <t>‧防蟑專利結構設計
‧玻璃門框防敲保護專利
‧獨立控制紫外線抑菌
‧四段烘乾時間選擇</t>
  </si>
  <si>
    <t>Panasonic國際牌微電腦微波烤箱 NN-GD37H</t>
  </si>
  <si>
    <t>$5,480</t>
  </si>
  <si>
    <t>‧時短/美味/節能
‧微波燒烤同時料理
‧6段火力調節
‧15項自動烹調
‧轉盤式設計</t>
  </si>
  <si>
    <t>闔家歡樂看Fain TV機上盒/電視盒 (一年方案)</t>
  </si>
  <si>
    <t>$4,000</t>
  </si>
  <si>
    <t>‧1.台灣保證合法機上盒
‧2.擁有豐富的內容
‧3.高CP值
‧4.介面操作輕鬆簡單
‧5.售後服務完善</t>
  </si>
  <si>
    <t>美國原廠 EVERPURE H104 濾心(平行輸入)</t>
  </si>
  <si>
    <t>$1,480</t>
  </si>
  <si>
    <t>‧此濾心含除鉛及抑垢功效
‧附贈到期警示器
‧超環保！超輕巧！
‧安裝、更換濾芯迅速簡易
‧美國原廠平行輸入全新品</t>
  </si>
  <si>
    <t>AIFA i-Ctrl艾控 WiFi智能家電遠端遙控器</t>
  </si>
  <si>
    <t>$1,891</t>
  </si>
  <si>
    <t>‧一手掌握所有家電
‧專屬APP，龐大遙控器資料庫
‧免註冊，無資安問題，好安心</t>
  </si>
  <si>
    <t>美國原廠 EVERPURE 4C 濾心(平行輸入)</t>
  </si>
  <si>
    <t>$1,750</t>
  </si>
  <si>
    <t>‧加倍濾水量
‧附贈到期警示器
‧超環保！超輕巧！
‧安裝、更換濾芯迅速簡易
‧美國原廠平行輸入全新品</t>
  </si>
  <si>
    <t>EVERPURE 愛惠浦 公司貨 4HL淨水濾芯</t>
  </si>
  <si>
    <t>$2,390</t>
  </si>
  <si>
    <t>‧超環保、免插電、不需要排廢水
‧安裝、更換超方便，簡易又迅速
‧活性碳配方，吸附有害化學物質
‧多褶複濾膜，過濾有害異物雜質</t>
  </si>
  <si>
    <t>Wanderlust+Co 澳洲品牌 閃耀銀河星系鑲鑽項鍊 金色鑲鑽雙層頸鍊 GALAXY</t>
  </si>
  <si>
    <t>$1,640</t>
  </si>
  <si>
    <t>IS愛思 V-350 SP 影音分享無線電視棒 支援AirPlay Miracast</t>
  </si>
  <si>
    <t>$551</t>
  </si>
  <si>
    <t>‧支援iOS Andriod系統
‧支援Miracast、DLNA、Airplay
‧無線連結手機/平板與顯示器同步顯示
‧強力收訊天線,有效提升WiFi訊號強度</t>
  </si>
  <si>
    <t>Wanderlust+Co 澳洲品牌 金色星星項鍊 雙層繁星項鍊 NOVA GOLD</t>
  </si>
  <si>
    <t>$1,400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</si>
</sst>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0000FF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4</v>
      </c>
      <c r="C2" t="s">
        <v>4</v>
      </c>
      <c r="D2" t="s">
        <v>4</v>
      </c>
    </row>
    <row r="3" spans="1:4">
      <c r="A3" s="1">
        <f>HYPERLINK("https://tw.buy.yahoo.com/gdsale/JISONCASE-Apple-Pencil-筆帽-7736464.html", "Apple")</f>
        <v/>
      </c>
      <c r="B3" t="s">
        <v>5</v>
      </c>
      <c r="C3" t="s">
        <v>6</v>
      </c>
      <c r="D3" t="s">
        <v>7</v>
      </c>
    </row>
    <row r="4" spans="1:4">
      <c r="A4" s="1">
        <f>HYPERLINK("https://tw.buy.yahoo.com/gdsale/VXTRA-iPad-mini-mini2-min-7395154.html", "Apple")</f>
        <v/>
      </c>
      <c r="B4" t="s">
        <v>8</v>
      </c>
      <c r="C4" t="s">
        <v>9</v>
      </c>
      <c r="D4" t="s">
        <v>10</v>
      </c>
    </row>
    <row r="5" spans="1:4">
      <c r="A5" s="1">
        <f>HYPERLINK("https://tw.buy.yahoo.com/gdsale/SONY數位攝影機HDR-CX450-公司貨--7272664.html", "攝影空拍")</f>
        <v/>
      </c>
      <c r="B5" t="s">
        <v>11</v>
      </c>
      <c r="C5" t="s">
        <v>12</v>
      </c>
      <c r="D5" t="s">
        <v>13</v>
      </c>
    </row>
    <row r="6" spans="1:4">
      <c r="A6" s="1">
        <f>HYPERLINK("https://tw.buy.yahoo.com/gdsale/快-SONY數位攝影機HDR-CX405-公司貨--5706320.html", "攝影空拍")</f>
        <v/>
      </c>
      <c r="B6" t="s">
        <v>14</v>
      </c>
      <c r="C6" t="s">
        <v>15</v>
      </c>
      <c r="D6" t="s">
        <v>16</v>
      </c>
    </row>
    <row r="7" spans="1:4">
      <c r="A7" s="1">
        <f>HYPERLINK("https://tw.buy.yahoo.com/gdsale/台灣製造-正版授權-超萌SNOOPY-金屬邊框玻璃-7898938.html", "行動電源")</f>
        <v/>
      </c>
      <c r="B7" t="s">
        <v>17</v>
      </c>
      <c r="C7" t="s">
        <v>18</v>
      </c>
      <c r="D7" t="s">
        <v>19</v>
      </c>
    </row>
    <row r="8" spans="1:4">
      <c r="A8" s="1">
        <f>HYPERLINK("https://tw.buy.yahoo.com/gdsale/國際牌Panasonic奈米水離子吹風機-EH-N-6215826.html", "美容家電")</f>
        <v/>
      </c>
      <c r="B8" t="s">
        <v>20</v>
      </c>
      <c r="C8" t="s">
        <v>21</v>
      </c>
      <c r="D8" t="s">
        <v>22</v>
      </c>
    </row>
    <row r="9" spans="1:4">
      <c r="A9" s="1">
        <f>HYPERLINK("https://tw.buy.yahoo.com/gdsale/國際牌Panasonic奈米水離子吹風機EH-NA-6274815.html", "美容家電")</f>
        <v/>
      </c>
      <c r="B9" t="s">
        <v>23</v>
      </c>
      <c r="C9" t="s">
        <v>24</v>
      </c>
      <c r="D9" t="s">
        <v>25</v>
      </c>
    </row>
    <row r="10" spans="1:4">
      <c r="A10" s="1">
        <f>HYPERLINK("https://tw.buy.yahoo.com/gdsale/clarisonic-科萊麗-Mia-Smart--7953117.html", "按摩家電")</f>
        <v/>
      </c>
      <c r="B10" t="s">
        <v>26</v>
      </c>
      <c r="C10" t="s">
        <v>27</v>
      </c>
      <c r="D10" t="s">
        <v>28</v>
      </c>
    </row>
    <row r="11" spans="1:4">
      <c r="A11" s="1">
        <f>HYPERLINK("https://tw.buy.yahoo.com/gdsale/任-巨揚-溫州大餛飩-10顆-盒--7646421.html", "冰箱")</f>
        <v/>
      </c>
      <c r="B11" t="s">
        <v>29</v>
      </c>
      <c r="C11" t="s">
        <v>30</v>
      </c>
      <c r="D11" t="s">
        <v>31</v>
      </c>
    </row>
    <row r="12" spans="1:4">
      <c r="A12" s="1">
        <f>HYPERLINK("https://tw.buy.yahoo.com/gdsale/TEAM十銓-ELITE-8GB-DDR3-160-7811120.html", "DIY組件")</f>
        <v/>
      </c>
      <c r="B12" t="s">
        <v>32</v>
      </c>
      <c r="C12" t="s">
        <v>33</v>
      </c>
      <c r="D12" t="s">
        <v>34</v>
      </c>
    </row>
    <row r="13" spans="1:4">
      <c r="A13" s="1">
        <f>HYPERLINK("https://tw.buy.yahoo.com/gdsale/VXTRA-iPad-2018-9-7吋-北歐鹿紋-7727218.html", "平板/配件")</f>
        <v/>
      </c>
      <c r="B13" t="s">
        <v>35</v>
      </c>
      <c r="C13" t="s">
        <v>9</v>
      </c>
      <c r="D13" t="s">
        <v>36</v>
      </c>
    </row>
    <row r="14" spans="1:4">
      <c r="A14" s="1">
        <f>HYPERLINK("https://tw.buy.yahoo.com/gdsale/VXTRA-iPad-mini-mini2-min-7395154.html", "平板/配件")</f>
        <v/>
      </c>
      <c r="B14" t="s">
        <v>8</v>
      </c>
      <c r="C14" t="s">
        <v>9</v>
      </c>
      <c r="D14" t="s">
        <v>10</v>
      </c>
    </row>
    <row r="15" spans="1:4">
      <c r="A15" s="1">
        <f>HYPERLINK("https://tw.buy.yahoo.com/gdsale/VXTRA-iPad-Pro-10-5吋-北歐鹿紋-7286604.html", "平板/配件")</f>
        <v/>
      </c>
      <c r="B15" t="s">
        <v>37</v>
      </c>
      <c r="C15" t="s">
        <v>9</v>
      </c>
      <c r="D15" t="s">
        <v>38</v>
      </c>
    </row>
    <row r="16" spans="1:4">
      <c r="A16" s="1">
        <f>HYPERLINK("https://tw.buy.yahoo.com/gdsale/VXTRA-iPad-mini-4-北歐鹿紋風格平-7287556.html", "平板/配件")</f>
        <v/>
      </c>
      <c r="B16" t="s">
        <v>39</v>
      </c>
      <c r="C16" t="s">
        <v>9</v>
      </c>
      <c r="D16" t="s">
        <v>40</v>
      </c>
    </row>
    <row r="17" spans="1:4">
      <c r="A17" s="1">
        <f>HYPERLINK("https://tw.buy.yahoo.com/gdsale/VXTRA-iPad-2-3-4-北歐鹿紋風格平板-7286014.html", "平板/配件")</f>
        <v/>
      </c>
      <c r="B17" t="s">
        <v>41</v>
      </c>
      <c r="C17" t="s">
        <v>9</v>
      </c>
      <c r="D17" t="s">
        <v>42</v>
      </c>
    </row>
    <row r="18" spans="1:4">
      <c r="A18" s="1">
        <f>HYPERLINK("https://tw.buy.yahoo.com/gdsale/VXTRA-ipad-Air-北歐鹿紋風格平板皮套-7286013.html", "平板/配件")</f>
        <v/>
      </c>
      <c r="B18" t="s">
        <v>43</v>
      </c>
      <c r="C18" t="s">
        <v>9</v>
      </c>
      <c r="D18" t="s">
        <v>44</v>
      </c>
    </row>
    <row r="19" spans="1:4">
      <c r="A19" s="1">
        <f>HYPERLINK("https://tw.buy.yahoo.com/gdsale/JJLKIDS-香水包包花苞袖純棉上衣-2色--7673787.html", "包包")</f>
        <v/>
      </c>
      <c r="B19" t="s">
        <v>45</v>
      </c>
      <c r="C19" t="s">
        <v>46</v>
      </c>
      <c r="D19" t="s">
        <v>47</v>
      </c>
    </row>
    <row r="20" spans="1:4">
      <c r="A20" s="1">
        <f>HYPERLINK("https://tw.buy.yahoo.com/gdsale/Aimer-La-Rue-素面百搭牛皮尼龍手提斜背-7946642.html", "包包")</f>
        <v/>
      </c>
      <c r="B20" t="s">
        <v>48</v>
      </c>
      <c r="C20" t="s">
        <v>49</v>
      </c>
      <c r="D20" t="s">
        <v>50</v>
      </c>
    </row>
    <row r="21" spans="1:4">
      <c r="A21" s="1">
        <f>HYPERLINK("https://tw.buy.yahoo.com/gdsale/BURBERRY-精選服飾-配件-瘋狂下殺-199-6364524.html", "精品服飾")</f>
        <v/>
      </c>
      <c r="B21" t="s">
        <v>51</v>
      </c>
      <c r="C21" t="s">
        <v>52</v>
      </c>
      <c r="D21" t="s">
        <v>53</v>
      </c>
    </row>
    <row r="22" spans="1:4">
      <c r="A22" s="1">
        <f>HYPERLINK("https://tw.buy.yahoo.com/gdsale/ides愛蒂思-精選設計款10分美鑽八心八箭車工鑽-6436953.html", "鑽石")</f>
        <v/>
      </c>
      <c r="B22" t="s">
        <v>54</v>
      </c>
      <c r="C22" t="s">
        <v>55</v>
      </c>
      <c r="D22" t="s">
        <v>56</v>
      </c>
    </row>
    <row r="23" spans="1:4">
      <c r="A23" s="1">
        <f>HYPERLINK("https://tw.buy.yahoo.com/gdsale/石頭記-唯一的妳紅瑪瑙項鍊-6144506.html", "珍珠/水晶")</f>
        <v/>
      </c>
      <c r="B23" t="s">
        <v>57</v>
      </c>
      <c r="C23" t="s">
        <v>58</v>
      </c>
      <c r="D23" t="s">
        <v>59</v>
      </c>
    </row>
    <row r="24" spans="1:4">
      <c r="A24" s="1">
        <f>HYPERLINK("https://tw.buy.yahoo.com/gdsale/SAMPO聲寶-迷你陶瓷式電暖器-HX-FB06P-6853047.html", "精選品牌")</f>
        <v/>
      </c>
      <c r="B24" t="s">
        <v>60</v>
      </c>
      <c r="C24" t="s">
        <v>61</v>
      </c>
      <c r="D24" t="s">
        <v>62</v>
      </c>
    </row>
    <row r="25" spans="1:4">
      <c r="A25" s="1">
        <f>HYPERLINK("https://tw.buy.yahoo.com/gdsale/Sodastream-二氧化碳交換補充鋼瓶425g-7005283.html", "精選品牌")</f>
        <v/>
      </c>
      <c r="B25" t="s">
        <v>63</v>
      </c>
      <c r="C25" t="s">
        <v>64</v>
      </c>
      <c r="D25" t="s">
        <v>65</v>
      </c>
    </row>
    <row r="26" spans="1:4">
      <c r="A26" s="1">
        <f>HYPERLINK("https://tw.buy.yahoo.com/gdsale/SAMPO聲寶-20公升機械式微波爐-RE-N62-6926071.html", "精選品牌")</f>
        <v/>
      </c>
      <c r="B26" t="s">
        <v>66</v>
      </c>
      <c r="C26" t="s">
        <v>67</v>
      </c>
      <c r="D26" t="s">
        <v>68</v>
      </c>
    </row>
    <row r="27" spans="1:4">
      <c r="A27" s="1">
        <f>HYPERLINK("https://tw.buy.yahoo.com/gdsale/SS-SC24X2-5417499.html", "精選品牌")</f>
        <v/>
      </c>
      <c r="B27" t="s">
        <v>69</v>
      </c>
      <c r="C27" t="s">
        <v>70</v>
      </c>
      <c r="D27" t="s">
        <v>71</v>
      </c>
    </row>
    <row r="28" spans="1:4">
      <c r="A28" s="1">
        <f>HYPERLINK("https://tw.buy.yahoo.com/gdsale/Panasonic國際牌25L微電腦微波爐-NN--7479826.html", "精選品牌")</f>
        <v/>
      </c>
      <c r="B28" t="s">
        <v>72</v>
      </c>
      <c r="C28" t="s">
        <v>73</v>
      </c>
      <c r="D28" t="s">
        <v>74</v>
      </c>
    </row>
    <row r="29" spans="1:4">
      <c r="A29" s="1">
        <f>HYPERLINK("https://tw.buy.yahoo.com/gdsale/歌林xHello-Kitty不挑鍋電子爐-KCS--5906541.html", "精選品牌")</f>
        <v/>
      </c>
      <c r="B29" t="s">
        <v>75</v>
      </c>
      <c r="C29" t="s">
        <v>76</v>
      </c>
      <c r="D29" t="s">
        <v>77</v>
      </c>
    </row>
    <row r="30" spans="1:4">
      <c r="A30" s="1">
        <f>HYPERLINK("https://tw.buy.yahoo.com/gdsale/-4871416.html", "精選品牌")</f>
        <v/>
      </c>
      <c r="B30" t="s">
        <v>78</v>
      </c>
      <c r="C30" t="s">
        <v>79</v>
      </c>
      <c r="D30" t="s">
        <v>80</v>
      </c>
    </row>
    <row r="31" spans="1:4">
      <c r="A31" s="1">
        <f>HYPERLINK("https://tw.buy.yahoo.com/gdsale/SAMPO聲寶20公升機械式微波爐RE-N620T-7911786.html", "精選品牌")</f>
        <v/>
      </c>
      <c r="B31" t="s">
        <v>81</v>
      </c>
      <c r="C31" t="s">
        <v>67</v>
      </c>
      <c r="D31" t="s">
        <v>82</v>
      </c>
    </row>
    <row r="32" spans="1:4">
      <c r="A32" s="1">
        <f>HYPERLINK("https://tw.buy.yahoo.com/gdsale/Panasonic國際牌25L微電腦微波爐-NN--7479847.html", "精選品牌")</f>
        <v/>
      </c>
      <c r="B32" t="s">
        <v>72</v>
      </c>
      <c r="C32" t="s">
        <v>73</v>
      </c>
      <c r="D32" t="s">
        <v>74</v>
      </c>
    </row>
    <row r="33" spans="1:4">
      <c r="A33" s="1">
        <f>HYPERLINK("https://tw.buy.yahoo.com/gdsale/Panasonic-國際牌23公升光波燒烤變頻式微-5711187.html", "精選品牌")</f>
        <v/>
      </c>
      <c r="B33" t="s">
        <v>83</v>
      </c>
      <c r="C33" t="s">
        <v>84</v>
      </c>
      <c r="D33" t="s">
        <v>85</v>
      </c>
    </row>
    <row r="34" spans="1:4">
      <c r="A34" s="1">
        <f>HYPERLINK("https://tw.buy.yahoo.com/gdsale/Wanderlust-Co-澳洲品牌-新月金項鍊--7491615.html", "精選品牌")</f>
        <v/>
      </c>
      <c r="B34" t="s">
        <v>86</v>
      </c>
      <c r="C34" t="s">
        <v>87</v>
      </c>
      <c r="D34" t="s">
        <v>88</v>
      </c>
    </row>
    <row r="35" spans="1:4">
      <c r="A35" s="1">
        <f>HYPERLINK("https://tw.buy.yahoo.com/gdsale/Esense-M150-影音DJ-7312615.html", "精選品牌")</f>
        <v/>
      </c>
      <c r="B35" t="s">
        <v>89</v>
      </c>
      <c r="C35" t="s">
        <v>90</v>
      </c>
      <c r="D35" t="s">
        <v>91</v>
      </c>
    </row>
    <row r="36" spans="1:4">
      <c r="A36" s="1">
        <f>HYPERLINK("https://tw.buy.yahoo.com/gdsale/Wanderlust-Co-澳洲品牌-新月金項鍊--7596415.html", "精選品牌")</f>
        <v/>
      </c>
      <c r="B36" t="s">
        <v>92</v>
      </c>
      <c r="C36" t="s">
        <v>87</v>
      </c>
      <c r="D36" t="s">
        <v>88</v>
      </c>
    </row>
    <row r="37" spans="1:4">
      <c r="A37" s="1">
        <f>HYPERLINK("https://tw.buy.yahoo.com/gdsale/幸福台灣-發熱羊毛針織保暖圍脖-氣質灰-台灣製造-7858676.html", "精選品牌")</f>
        <v/>
      </c>
      <c r="B37" t="s">
        <v>93</v>
      </c>
      <c r="C37" t="s">
        <v>94</v>
      </c>
      <c r="D37" t="s">
        <v>95</v>
      </c>
    </row>
    <row r="38" spans="1:4">
      <c r="A38" s="1">
        <f>HYPERLINK("https://tw.buy.yahoo.com/gdsale/Cuisinart-美膳雅-液晶溫控多功能燒烤-煎-7882561.html", "精選品牌")</f>
        <v/>
      </c>
      <c r="B38" t="s">
        <v>96</v>
      </c>
      <c r="C38" t="s">
        <v>97</v>
      </c>
      <c r="D38" t="s">
        <v>98</v>
      </c>
    </row>
    <row r="39" spans="1:4">
      <c r="A39" s="1">
        <f>HYPERLINK("https://tw.buy.yahoo.com/gdsale/元山觸控式濾淨不鏽鋼溫熱開飲機-YS-8301DW-6958451.html", "精選品牌")</f>
        <v/>
      </c>
      <c r="B39" t="s">
        <v>99</v>
      </c>
      <c r="C39" t="s">
        <v>100</v>
      </c>
      <c r="D39" t="s">
        <v>101</v>
      </c>
    </row>
    <row r="40" spans="1:4">
      <c r="A40" s="1">
        <f>HYPERLINK("https://tw.buy.yahoo.com/gdsale/元山-YS-8100RWF-免安裝移動式觸控雙溫飲-7878156.html", "精選品牌")</f>
        <v/>
      </c>
      <c r="B40" t="s">
        <v>102</v>
      </c>
      <c r="C40" t="s">
        <v>103</v>
      </c>
      <c r="D40" t="s">
        <v>104</v>
      </c>
    </row>
    <row r="41" spans="1:4">
      <c r="A41" s="1">
        <f>HYPERLINK("https://tw.buy.yahoo.com/gdsale/AGTOP銀鼎-AGFUN-Box互動式電視盒-6224557.html", "精選品牌")</f>
        <v/>
      </c>
      <c r="B41" t="s">
        <v>105</v>
      </c>
      <c r="C41" t="s">
        <v>94</v>
      </c>
      <c r="D41" t="s">
        <v>106</v>
      </c>
    </row>
    <row r="42" spans="1:4">
      <c r="A42" s="1">
        <f>HYPERLINK("https://tw.buy.yahoo.com/gdsale/-4847156.html", "精選品牌")</f>
        <v/>
      </c>
      <c r="B42" t="s">
        <v>107</v>
      </c>
      <c r="C42" t="s">
        <v>108</v>
      </c>
      <c r="D42" t="s">
        <v>109</v>
      </c>
    </row>
    <row r="43" spans="1:4">
      <c r="A43" s="1">
        <f>HYPERLINK("https://tw.buy.yahoo.com/gdsale/SodaSparkle舒打健康氣泡水機-白色經典款-6227164.html", "精選品牌")</f>
        <v/>
      </c>
      <c r="B43" t="s">
        <v>110</v>
      </c>
      <c r="C43" t="s">
        <v>111</v>
      </c>
      <c r="D43" t="s">
        <v>112</v>
      </c>
    </row>
    <row r="44" spans="1:4">
      <c r="A44" s="1">
        <f>HYPERLINK("https://tw.buy.yahoo.com/gdsale/Wanderlust-Co-澳洲品牌-鑲鑽新月項鍊-7776908.html", "精選品牌")</f>
        <v/>
      </c>
      <c r="B44" t="s">
        <v>113</v>
      </c>
      <c r="C44" t="s">
        <v>114</v>
      </c>
      <c r="D44" t="s">
        <v>88</v>
      </c>
    </row>
    <row r="45" spans="1:4">
      <c r="A45" s="1">
        <f>HYPERLINK("https://tw.buy.yahoo.com/gdsale/Cuisinart-美膳雅-直立式鬆餅機-WAF--6562506.html", "精選品牌")</f>
        <v/>
      </c>
      <c r="B45" t="s">
        <v>115</v>
      </c>
      <c r="C45" t="s">
        <v>116</v>
      </c>
      <c r="D45" t="s">
        <v>117</v>
      </c>
    </row>
    <row r="46" spans="1:4">
      <c r="A46" s="1">
        <f>HYPERLINK("https://tw.buy.yahoo.com/gdsale/Sodastream時尚風自動扣瓶氣泡水機Spir-7703375.html", "精選品牌")</f>
        <v/>
      </c>
      <c r="B46" t="s">
        <v>118</v>
      </c>
      <c r="C46" t="s">
        <v>119</v>
      </c>
      <c r="D46" t="s">
        <v>120</v>
      </c>
    </row>
    <row r="47" spans="1:4">
      <c r="A47" s="1">
        <f>HYPERLINK("https://tw.buy.yahoo.com/gdsale/QBTV-博思盒子-4K-台灣版-藍芽-智慧電視盒-7628562.html", "精選品牌")</f>
        <v/>
      </c>
      <c r="B47" t="s">
        <v>121</v>
      </c>
      <c r="C47" t="s">
        <v>122</v>
      </c>
      <c r="D47" t="s">
        <v>123</v>
      </c>
    </row>
    <row r="48" spans="1:4">
      <c r="A48" s="1">
        <f>HYPERLINK("https://tw.buy.yahoo.com/gdsale/Panasonic-國際牌27公升微電腦變頻微波爐-6121028.html", "精選品牌")</f>
        <v/>
      </c>
      <c r="B48" t="s">
        <v>124</v>
      </c>
      <c r="C48" t="s">
        <v>125</v>
      </c>
      <c r="D48" t="s">
        <v>126</v>
      </c>
    </row>
    <row r="49" spans="1:4">
      <c r="A49" s="1">
        <f>HYPERLINK("https://tw.buy.yahoo.com/gdsale/美國原廠-EVERPURE-S54-濾心平行輸入-7388529.html", "精選品牌")</f>
        <v/>
      </c>
      <c r="B49" t="s">
        <v>127</v>
      </c>
      <c r="C49" t="s">
        <v>33</v>
      </c>
      <c r="D49" t="s">
        <v>128</v>
      </c>
    </row>
    <row r="50" spans="1:4">
      <c r="A50" s="1">
        <f>HYPERLINK("https://tw.buy.yahoo.com/gdsale/Wanderlust-Co-澳洲品牌-古典銀河星球-7650298.html", "精選品牌")</f>
        <v/>
      </c>
      <c r="B50" t="s">
        <v>129</v>
      </c>
      <c r="C50" t="s">
        <v>130</v>
      </c>
      <c r="D50" t="s">
        <v>88</v>
      </c>
    </row>
    <row r="51" spans="1:4">
      <c r="A51" s="1">
        <f>HYPERLINK("https://tw.buy.yahoo.com/gdsale/-4092232.html", "精選品牌")</f>
        <v/>
      </c>
      <c r="B51" t="s">
        <v>131</v>
      </c>
      <c r="C51" t="s">
        <v>132</v>
      </c>
      <c r="D51" t="s">
        <v>133</v>
      </c>
    </row>
    <row r="52" spans="1:4">
      <c r="A52" s="1">
        <f>HYPERLINK("https://tw.buy.yahoo.com/gdsale/國際牌微電腦微波烤箱NN-GD37H-7461442.html", "精選品牌")</f>
        <v/>
      </c>
      <c r="B52" t="s">
        <v>134</v>
      </c>
      <c r="C52" t="s">
        <v>135</v>
      </c>
      <c r="D52" t="s">
        <v>136</v>
      </c>
    </row>
    <row r="53" spans="1:4">
      <c r="A53" s="1">
        <f>HYPERLINK("https://tw.buy.yahoo.com/gdsale/闔家歡樂看Fain-TV機上盒-電視盒-一年方案--7940518.html", "精選品牌")</f>
        <v/>
      </c>
      <c r="B53" t="s">
        <v>137</v>
      </c>
      <c r="C53" t="s">
        <v>138</v>
      </c>
      <c r="D53" t="s">
        <v>139</v>
      </c>
    </row>
    <row r="54" spans="1:4">
      <c r="A54" s="1">
        <f>HYPERLINK("https://tw.buy.yahoo.com/gdsale/美國原廠-EVERPURE-H104-濾心平行輸入-7388533.html", "精選品牌")</f>
        <v/>
      </c>
      <c r="B54" t="s">
        <v>140</v>
      </c>
      <c r="C54" t="s">
        <v>141</v>
      </c>
      <c r="D54" t="s">
        <v>142</v>
      </c>
    </row>
    <row r="55" spans="1:4">
      <c r="A55" s="1">
        <f>HYPERLINK("https://tw.buy.yahoo.com/gdsale/AIFA-i-Ctrl艾控-WiFi智能家電遠端遙-6839081.html", "精選品牌")</f>
        <v/>
      </c>
      <c r="B55" t="s">
        <v>143</v>
      </c>
      <c r="C55" t="s">
        <v>144</v>
      </c>
      <c r="D55" t="s">
        <v>145</v>
      </c>
    </row>
    <row r="56" spans="1:4">
      <c r="A56" s="1">
        <f>HYPERLINK("https://tw.buy.yahoo.com/gdsale/美國原廠-EVERPURE-4C-濾心平行輸入-7388526.html", "精選品牌")</f>
        <v/>
      </c>
      <c r="B56" t="s">
        <v>146</v>
      </c>
      <c r="C56" t="s">
        <v>147</v>
      </c>
      <c r="D56" t="s">
        <v>148</v>
      </c>
    </row>
    <row r="57" spans="1:4">
      <c r="A57" s="1">
        <f>HYPERLINK("https://tw.buy.yahoo.com/gdsale/EVERPURE-愛惠浦-公司貨-4HL淨水濾芯-6732518.html", "精選品牌")</f>
        <v/>
      </c>
      <c r="B57" t="s">
        <v>149</v>
      </c>
      <c r="C57" t="s">
        <v>150</v>
      </c>
      <c r="D57" t="s">
        <v>151</v>
      </c>
    </row>
    <row r="58" spans="1:4">
      <c r="A58" s="1">
        <f>HYPERLINK("https://tw.buy.yahoo.com/gdsale/Wanderlust-Co-澳洲品牌-閃耀銀河星系-7650271.html", "精選品牌")</f>
        <v/>
      </c>
      <c r="B58" t="s">
        <v>152</v>
      </c>
      <c r="C58" t="s">
        <v>153</v>
      </c>
      <c r="D58" t="s">
        <v>88</v>
      </c>
    </row>
    <row r="59" spans="1:4">
      <c r="A59" s="1">
        <f>HYPERLINK("https://tw.buy.yahoo.com/gdsale/IS愛思-V-350-SP-影音分享無線電視棒-支-7895196.html", "精選品牌")</f>
        <v/>
      </c>
      <c r="B59" t="s">
        <v>154</v>
      </c>
      <c r="C59" t="s">
        <v>155</v>
      </c>
      <c r="D59" t="s">
        <v>156</v>
      </c>
    </row>
    <row r="60" spans="1:4">
      <c r="A60" s="1">
        <f>HYPERLINK("https://tw.buy.yahoo.com/gdsale/Wanderlust-Co-澳洲品牌-金色星星項鍊-7538825.html", "精選品牌")</f>
        <v/>
      </c>
      <c r="B60" t="s">
        <v>157</v>
      </c>
      <c r="C60" t="s">
        <v>158</v>
      </c>
      <c r="D60" t="s">
        <v>88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2018-10-06T22:21:28Z</dcterms:created>
  <dcterms:modified xmlns:dcterms="http://purl.org/dc/terms/" xmlns:xsi="http://www.w3.org/2001/XMLSchema-instance" xsi:type="dcterms:W3CDTF">2018-10-06T22:21:28Z</dcterms:modified>
</cp:coreProperties>
</file>