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3"/>
  </bookViews>
  <sheets>
    <sheet name="Алфавит" sheetId="7" r:id="rId1"/>
    <sheet name="Данные" sheetId="1" r:id="rId2"/>
    <sheet name="Шифрование" sheetId="2" r:id="rId3"/>
    <sheet name="Расшифровка" sheetId="5" r:id="rId4"/>
    <sheet name="Статистика" sheetId="6" r:id="rId5"/>
    <sheet name="Лист2" sheetId="3" state="hidden" r:id="rId6"/>
  </sheets>
  <externalReferences>
    <externalReference r:id="rId7"/>
  </externalReferences>
  <definedNames>
    <definedName name="Алфавит">[1]Алфавит!$A$1:$A$51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C5" i="6"/>
  <c r="C55" i="6"/>
  <c r="C37" i="6"/>
  <c r="C54" i="6"/>
  <c r="C53" i="6"/>
  <c r="C52" i="6"/>
  <c r="C51" i="6"/>
  <c r="C38" i="6"/>
  <c r="C32" i="6"/>
  <c r="C41" i="6"/>
  <c r="C30" i="6"/>
  <c r="C39" i="6"/>
  <c r="C33" i="6"/>
  <c r="C50" i="6"/>
  <c r="C18" i="6"/>
  <c r="C22" i="6"/>
  <c r="C49" i="6"/>
  <c r="C48" i="6"/>
  <c r="C29" i="6"/>
  <c r="C21" i="6"/>
  <c r="C40" i="6"/>
  <c r="C35" i="6"/>
  <c r="C34" i="6"/>
  <c r="C13" i="6"/>
  <c r="C17" i="6"/>
  <c r="C16" i="6"/>
  <c r="C12" i="6"/>
  <c r="C24" i="6"/>
  <c r="C8" i="6"/>
  <c r="C9" i="6"/>
  <c r="C14" i="6"/>
  <c r="C20" i="6"/>
  <c r="C31" i="6"/>
  <c r="C25" i="6"/>
  <c r="C7" i="6"/>
  <c r="C28" i="6"/>
  <c r="C23" i="6"/>
  <c r="C6" i="6"/>
  <c r="C15" i="6"/>
  <c r="C27" i="6"/>
  <c r="C11" i="6"/>
  <c r="C36" i="6"/>
  <c r="C10" i="6"/>
  <c r="C47" i="6"/>
  <c r="C46" i="6"/>
  <c r="C45" i="6"/>
  <c r="C44" i="6"/>
  <c r="C43" i="6"/>
  <c r="C26" i="6"/>
  <c r="C19" i="6"/>
  <c r="C42" i="6"/>
  <c r="D45" i="6" l="1"/>
  <c r="E45" i="6" s="1"/>
  <c r="D23" i="6"/>
  <c r="D8" i="6"/>
  <c r="D53" i="6"/>
  <c r="E53" i="6" s="1"/>
  <c r="D9" i="6"/>
  <c r="D50" i="6"/>
  <c r="E50" i="6" s="1"/>
  <c r="D24" i="6"/>
  <c r="D13" i="6"/>
  <c r="D42" i="6"/>
  <c r="E42" i="6" s="1"/>
  <c r="D30" i="6"/>
  <c r="D51" i="6"/>
  <c r="E51" i="6" s="1"/>
  <c r="D10" i="6"/>
  <c r="D25" i="6"/>
  <c r="D55" i="6"/>
  <c r="E55" i="6" s="1"/>
  <c r="D27" i="6"/>
  <c r="D6" i="6"/>
  <c r="D31" i="6"/>
  <c r="D17" i="6"/>
  <c r="D5" i="6"/>
  <c r="M44" i="6"/>
  <c r="M45" i="6" s="1"/>
  <c r="M46" i="6" s="1"/>
  <c r="M47" i="6" s="1"/>
  <c r="M48" i="6" s="1"/>
  <c r="M49" i="6" s="1"/>
  <c r="M50" i="6" s="1"/>
  <c r="M51" i="6" s="1"/>
  <c r="M52" i="6" s="1"/>
  <c r="M53" i="6" s="1"/>
  <c r="M43" i="6"/>
  <c r="M42" i="6"/>
  <c r="M41" i="6"/>
  <c r="M40" i="6"/>
  <c r="M39" i="6"/>
  <c r="M38" i="6"/>
  <c r="M37" i="6"/>
  <c r="M36" i="6"/>
  <c r="I31" i="6"/>
  <c r="I13" i="6"/>
  <c r="I6" i="6"/>
  <c r="I17" i="6"/>
  <c r="I9" i="6"/>
  <c r="I26" i="6"/>
  <c r="I33" i="6"/>
  <c r="I27" i="6"/>
  <c r="I39" i="6"/>
  <c r="I19" i="6"/>
  <c r="I16" i="6"/>
  <c r="I23" i="6"/>
  <c r="I40" i="6"/>
  <c r="I41" i="6"/>
  <c r="I12" i="6"/>
  <c r="I18" i="6"/>
  <c r="I28" i="6"/>
  <c r="I20" i="6"/>
  <c r="I34" i="6"/>
  <c r="I42" i="6"/>
  <c r="I14" i="6"/>
  <c r="I43" i="6"/>
  <c r="I44" i="6"/>
  <c r="I7" i="6"/>
  <c r="I45" i="6"/>
  <c r="I8" i="6"/>
  <c r="I24" i="6"/>
  <c r="I46" i="6"/>
  <c r="I47" i="6"/>
  <c r="I48" i="6"/>
  <c r="I36" i="6"/>
  <c r="I25" i="6"/>
  <c r="I21" i="6"/>
  <c r="I37" i="6"/>
  <c r="I49" i="6"/>
  <c r="I50" i="6"/>
  <c r="I15" i="6"/>
  <c r="I51" i="6"/>
  <c r="I10" i="6"/>
  <c r="I11" i="6"/>
  <c r="I29" i="6"/>
  <c r="I30" i="6"/>
  <c r="I22" i="6"/>
  <c r="I52" i="6"/>
  <c r="I35" i="6"/>
  <c r="I53" i="6"/>
  <c r="I32" i="6"/>
  <c r="I54" i="6"/>
  <c r="I5" i="6"/>
  <c r="I55" i="6"/>
  <c r="I38" i="6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B15" i="2"/>
  <c r="B16" i="2" s="1"/>
  <c r="C16" i="2" s="1"/>
  <c r="J3" i="2"/>
  <c r="H3" i="2"/>
  <c r="B5" i="2"/>
  <c r="D22" i="6" s="1"/>
  <c r="D3" i="1" a="1"/>
  <c r="AO3" i="1" s="1"/>
  <c r="AO5" i="1" s="1"/>
  <c r="D26" i="6" l="1"/>
  <c r="D48" i="6"/>
  <c r="E48" i="6" s="1"/>
  <c r="D20" i="6"/>
  <c r="D39" i="6"/>
  <c r="E39" i="6" s="1"/>
  <c r="D38" i="6"/>
  <c r="E38" i="6" s="1"/>
  <c r="D52" i="6"/>
  <c r="E52" i="6" s="1"/>
  <c r="D11" i="6"/>
  <c r="D41" i="6"/>
  <c r="E41" i="6" s="1"/>
  <c r="D15" i="6"/>
  <c r="D54" i="6"/>
  <c r="E54" i="6" s="1"/>
  <c r="D34" i="6"/>
  <c r="D46" i="6"/>
  <c r="E46" i="6" s="1"/>
  <c r="D7" i="6"/>
  <c r="D16" i="6"/>
  <c r="D37" i="6"/>
  <c r="D21" i="6"/>
  <c r="D43" i="6"/>
  <c r="E43" i="6" s="1"/>
  <c r="D35" i="6"/>
  <c r="D16" i="2"/>
  <c r="E16" i="2" s="1"/>
  <c r="D32" i="6"/>
  <c r="D18" i="6"/>
  <c r="D36" i="6"/>
  <c r="D29" i="6"/>
  <c r="D28" i="6"/>
  <c r="D33" i="6"/>
  <c r="D14" i="6"/>
  <c r="D49" i="6"/>
  <c r="E49" i="6" s="1"/>
  <c r="D44" i="6"/>
  <c r="E44" i="6" s="1"/>
  <c r="D19" i="6"/>
  <c r="D12" i="6"/>
  <c r="D47" i="6"/>
  <c r="E47" i="6" s="1"/>
  <c r="D40" i="6"/>
  <c r="E40" i="6" s="1"/>
  <c r="C15" i="2"/>
  <c r="D15" i="2" s="1"/>
  <c r="E15" i="2" s="1"/>
  <c r="B17" i="2"/>
  <c r="B18" i="2" s="1"/>
  <c r="B19" i="2" s="1"/>
  <c r="C14" i="2"/>
  <c r="E14" i="2" s="1"/>
  <c r="P3" i="1"/>
  <c r="P5" i="1" s="1"/>
  <c r="Q3" i="1"/>
  <c r="Q5" i="1" s="1"/>
  <c r="R3" i="1"/>
  <c r="R5" i="1" s="1"/>
  <c r="AH3" i="1"/>
  <c r="AH5" i="1" s="1"/>
  <c r="T3" i="1"/>
  <c r="T5" i="1" s="1"/>
  <c r="E3" i="1"/>
  <c r="E5" i="1" s="1"/>
  <c r="AK3" i="1"/>
  <c r="AK5" i="1" s="1"/>
  <c r="F3" i="1"/>
  <c r="F5" i="1" s="1"/>
  <c r="AL3" i="1"/>
  <c r="AL5" i="1" s="1"/>
  <c r="G3" i="1"/>
  <c r="G5" i="1" s="1"/>
  <c r="W3" i="1"/>
  <c r="W5" i="1" s="1"/>
  <c r="H3" i="1"/>
  <c r="H5" i="1" s="1"/>
  <c r="X3" i="1"/>
  <c r="X5" i="1" s="1"/>
  <c r="I3" i="1"/>
  <c r="I5" i="1" s="1"/>
  <c r="Y3" i="1"/>
  <c r="Y5" i="1" s="1"/>
  <c r="J3" i="1"/>
  <c r="J5" i="1" s="1"/>
  <c r="Z3" i="1"/>
  <c r="Z5" i="1" s="1"/>
  <c r="AP3" i="1"/>
  <c r="AP5" i="1" s="1"/>
  <c r="AQ3" i="1"/>
  <c r="AQ5" i="1" s="1"/>
  <c r="AR3" i="1"/>
  <c r="AR5" i="1" s="1"/>
  <c r="AS3" i="1"/>
  <c r="AS5" i="1" s="1"/>
  <c r="AT3" i="1"/>
  <c r="AT5" i="1" s="1"/>
  <c r="K3" i="1"/>
  <c r="K5" i="1" s="1"/>
  <c r="AA3" i="1"/>
  <c r="AA5" i="1" s="1"/>
  <c r="L3" i="1"/>
  <c r="L5" i="1" s="1"/>
  <c r="AB3" i="1"/>
  <c r="AB5" i="1" s="1"/>
  <c r="M3" i="1"/>
  <c r="M5" i="1" s="1"/>
  <c r="AC3" i="1"/>
  <c r="AC5" i="1" s="1"/>
  <c r="N3" i="1"/>
  <c r="N5" i="1" s="1"/>
  <c r="AD3" i="1"/>
  <c r="AD5" i="1" s="1"/>
  <c r="O3" i="1"/>
  <c r="O5" i="1" s="1"/>
  <c r="AE3" i="1"/>
  <c r="AE5" i="1" s="1"/>
  <c r="AU3" i="1"/>
  <c r="AU5" i="1" s="1"/>
  <c r="AV3" i="1"/>
  <c r="AV5" i="1" s="1"/>
  <c r="AW3" i="1"/>
  <c r="AW5" i="1" s="1"/>
  <c r="AX3" i="1"/>
  <c r="AX5" i="1" s="1"/>
  <c r="S3" i="1"/>
  <c r="S5" i="1" s="1"/>
  <c r="AI3" i="1"/>
  <c r="AI5" i="1" s="1"/>
  <c r="AY3" i="1"/>
  <c r="AY5" i="1" s="1"/>
  <c r="AZ3" i="1"/>
  <c r="AZ5" i="1" s="1"/>
  <c r="BA3" i="1"/>
  <c r="BA5" i="1" s="1"/>
  <c r="BB3" i="1"/>
  <c r="BB5" i="1" s="1"/>
  <c r="AF3" i="1"/>
  <c r="AF5" i="1" s="1"/>
  <c r="AG3" i="1"/>
  <c r="AG5" i="1" s="1"/>
  <c r="D3" i="1"/>
  <c r="D5" i="1" s="1"/>
  <c r="AJ3" i="1"/>
  <c r="AJ5" i="1" s="1"/>
  <c r="U3" i="1"/>
  <c r="U5" i="1" s="1"/>
  <c r="V3" i="1"/>
  <c r="V5" i="1" s="1"/>
  <c r="AM3" i="1"/>
  <c r="AM5" i="1" s="1"/>
  <c r="AN3" i="1"/>
  <c r="AN5" i="1" s="1"/>
  <c r="C18" i="2" l="1"/>
  <c r="D18" i="2" s="1"/>
  <c r="E18" i="2" s="1"/>
  <c r="D56" i="6"/>
  <c r="C17" i="2"/>
  <c r="D17" i="2" s="1"/>
  <c r="E17" i="2" s="1"/>
  <c r="B20" i="2"/>
  <c r="C19" i="2"/>
  <c r="D19" i="2" s="1"/>
  <c r="E19" i="2" s="1"/>
  <c r="E27" i="6" l="1"/>
  <c r="E22" i="6"/>
  <c r="E13" i="6"/>
  <c r="E20" i="6"/>
  <c r="E19" i="6"/>
  <c r="E18" i="6"/>
  <c r="E17" i="6"/>
  <c r="E11" i="6"/>
  <c r="E25" i="6"/>
  <c r="E32" i="6"/>
  <c r="E29" i="6"/>
  <c r="E28" i="6"/>
  <c r="E12" i="6"/>
  <c r="E6" i="6"/>
  <c r="E34" i="6"/>
  <c r="E9" i="6"/>
  <c r="E36" i="6"/>
  <c r="E31" i="6"/>
  <c r="E7" i="6"/>
  <c r="E8" i="6"/>
  <c r="E33" i="6"/>
  <c r="E35" i="6"/>
  <c r="E21" i="6"/>
  <c r="E30" i="6"/>
  <c r="E5" i="6"/>
  <c r="E37" i="6"/>
  <c r="E23" i="6"/>
  <c r="E10" i="6"/>
  <c r="E24" i="6"/>
  <c r="E26" i="6"/>
  <c r="E15" i="6"/>
  <c r="E16" i="6"/>
  <c r="E14" i="6"/>
  <c r="B21" i="2"/>
  <c r="C20" i="2"/>
  <c r="D20" i="2" s="1"/>
  <c r="E20" i="2" s="1"/>
  <c r="E56" i="6" l="1"/>
  <c r="B22" i="2"/>
  <c r="C21" i="2"/>
  <c r="D21" i="2" s="1"/>
  <c r="E21" i="2" s="1"/>
  <c r="B23" i="2" l="1"/>
  <c r="C22" i="2"/>
  <c r="D22" i="2" s="1"/>
  <c r="E22" i="2" s="1"/>
  <c r="B24" i="2" l="1"/>
  <c r="C23" i="2"/>
  <c r="D23" i="2" s="1"/>
  <c r="E23" i="2" s="1"/>
  <c r="B25" i="2" l="1"/>
  <c r="C24" i="2"/>
  <c r="D24" i="2" s="1"/>
  <c r="E24" i="2" s="1"/>
  <c r="B26" i="2" l="1"/>
  <c r="C25" i="2"/>
  <c r="D25" i="2" s="1"/>
  <c r="E25" i="2" s="1"/>
  <c r="B27" i="2" l="1"/>
  <c r="C26" i="2"/>
  <c r="D26" i="2" s="1"/>
  <c r="E26" i="2" s="1"/>
  <c r="B28" i="2" l="1"/>
  <c r="C27" i="2"/>
  <c r="D27" i="2" s="1"/>
  <c r="E27" i="2" s="1"/>
  <c r="B29" i="2" l="1"/>
  <c r="C28" i="2"/>
  <c r="D28" i="2" s="1"/>
  <c r="E28" i="2" s="1"/>
  <c r="B30" i="2" l="1"/>
  <c r="C29" i="2"/>
  <c r="D29" i="2" s="1"/>
  <c r="E29" i="2" s="1"/>
  <c r="B31" i="2" l="1"/>
  <c r="C30" i="2"/>
  <c r="D30" i="2" s="1"/>
  <c r="E30" i="2" s="1"/>
  <c r="B32" i="2" l="1"/>
  <c r="C31" i="2"/>
  <c r="D31" i="2" s="1"/>
  <c r="E31" i="2" s="1"/>
  <c r="B33" i="2" l="1"/>
  <c r="C32" i="2"/>
  <c r="D32" i="2" s="1"/>
  <c r="E32" i="2" s="1"/>
  <c r="B34" i="2" l="1"/>
  <c r="C33" i="2"/>
  <c r="D33" i="2" s="1"/>
  <c r="E33" i="2" s="1"/>
  <c r="B35" i="2" l="1"/>
  <c r="C34" i="2"/>
  <c r="D34" i="2" s="1"/>
  <c r="E34" i="2" s="1"/>
  <c r="B36" i="2" l="1"/>
  <c r="C35" i="2"/>
  <c r="D35" i="2" s="1"/>
  <c r="E35" i="2" s="1"/>
  <c r="B37" i="2" l="1"/>
  <c r="C36" i="2"/>
  <c r="D36" i="2" s="1"/>
  <c r="E36" i="2" s="1"/>
  <c r="B38" i="2" l="1"/>
  <c r="C37" i="2"/>
  <c r="D37" i="2" s="1"/>
  <c r="E37" i="2" s="1"/>
  <c r="B39" i="2" l="1"/>
  <c r="C38" i="2"/>
  <c r="D38" i="2" s="1"/>
  <c r="E38" i="2" s="1"/>
  <c r="B40" i="2" l="1"/>
  <c r="C39" i="2"/>
  <c r="D39" i="2" s="1"/>
  <c r="E39" i="2" s="1"/>
  <c r="B41" i="2" l="1"/>
  <c r="C40" i="2"/>
  <c r="D40" i="2" s="1"/>
  <c r="E40" i="2" s="1"/>
  <c r="B42" i="2" l="1"/>
  <c r="C41" i="2"/>
  <c r="D41" i="2" s="1"/>
  <c r="E41" i="2" s="1"/>
  <c r="B43" i="2" l="1"/>
  <c r="C42" i="2"/>
  <c r="D42" i="2" s="1"/>
  <c r="E42" i="2" s="1"/>
  <c r="B44" i="2" l="1"/>
  <c r="C43" i="2"/>
  <c r="D43" i="2" s="1"/>
  <c r="E43" i="2" s="1"/>
  <c r="B45" i="2" l="1"/>
  <c r="C44" i="2"/>
  <c r="D44" i="2" s="1"/>
  <c r="E44" i="2" s="1"/>
  <c r="B46" i="2" l="1"/>
  <c r="C45" i="2"/>
  <c r="D45" i="2" s="1"/>
  <c r="E45" i="2" s="1"/>
  <c r="B47" i="2" l="1"/>
  <c r="C46" i="2"/>
  <c r="D46" i="2" s="1"/>
  <c r="E46" i="2" s="1"/>
  <c r="B48" i="2" l="1"/>
  <c r="C47" i="2"/>
  <c r="D47" i="2" s="1"/>
  <c r="E47" i="2" s="1"/>
  <c r="B49" i="2" l="1"/>
  <c r="C48" i="2"/>
  <c r="D48" i="2" s="1"/>
  <c r="E48" i="2" s="1"/>
  <c r="B50" i="2" l="1"/>
  <c r="C49" i="2"/>
  <c r="D49" i="2" s="1"/>
  <c r="E49" i="2" s="1"/>
  <c r="B51" i="2" l="1"/>
  <c r="C50" i="2"/>
  <c r="D50" i="2" s="1"/>
  <c r="E50" i="2" s="1"/>
  <c r="B52" i="2" l="1"/>
  <c r="C51" i="2"/>
  <c r="D51" i="2" s="1"/>
  <c r="E51" i="2" s="1"/>
  <c r="B53" i="2" l="1"/>
  <c r="C52" i="2"/>
  <c r="D52" i="2" s="1"/>
  <c r="E52" i="2" s="1"/>
  <c r="B54" i="2" l="1"/>
  <c r="C53" i="2"/>
  <c r="D53" i="2" s="1"/>
  <c r="E53" i="2" s="1"/>
  <c r="B55" i="2" l="1"/>
  <c r="C54" i="2"/>
  <c r="D54" i="2" s="1"/>
  <c r="E54" i="2" s="1"/>
  <c r="B56" i="2" l="1"/>
  <c r="C55" i="2"/>
  <c r="D55" i="2" s="1"/>
  <c r="E55" i="2" s="1"/>
  <c r="B57" i="2" l="1"/>
  <c r="C56" i="2"/>
  <c r="D56" i="2" s="1"/>
  <c r="E56" i="2" s="1"/>
  <c r="B58" i="2" l="1"/>
  <c r="C57" i="2"/>
  <c r="D57" i="2" s="1"/>
  <c r="E57" i="2" s="1"/>
  <c r="B59" i="2" l="1"/>
  <c r="C58" i="2"/>
  <c r="D58" i="2" s="1"/>
  <c r="E58" i="2" s="1"/>
  <c r="B60" i="2" l="1"/>
  <c r="C59" i="2"/>
  <c r="D59" i="2" s="1"/>
  <c r="E59" i="2" s="1"/>
  <c r="B61" i="2" l="1"/>
  <c r="C60" i="2"/>
  <c r="D60" i="2" s="1"/>
  <c r="E60" i="2" s="1"/>
  <c r="B62" i="2" l="1"/>
  <c r="C61" i="2"/>
  <c r="D61" i="2" s="1"/>
  <c r="E61" i="2" s="1"/>
  <c r="B63" i="2" l="1"/>
  <c r="C62" i="2"/>
  <c r="D62" i="2" s="1"/>
  <c r="E62" i="2" s="1"/>
  <c r="B64" i="2" l="1"/>
  <c r="C63" i="2"/>
  <c r="D63" i="2" s="1"/>
  <c r="E63" i="2" s="1"/>
  <c r="B65" i="2" l="1"/>
  <c r="C64" i="2"/>
  <c r="D64" i="2" s="1"/>
  <c r="E64" i="2" s="1"/>
  <c r="B66" i="2" l="1"/>
  <c r="C65" i="2"/>
  <c r="D65" i="2" s="1"/>
  <c r="E65" i="2" s="1"/>
  <c r="B67" i="2" l="1"/>
  <c r="C66" i="2"/>
  <c r="D66" i="2" s="1"/>
  <c r="E66" i="2" s="1"/>
  <c r="B68" i="2" l="1"/>
  <c r="C67" i="2"/>
  <c r="D67" i="2" s="1"/>
  <c r="E67" i="2" s="1"/>
  <c r="B69" i="2" l="1"/>
  <c r="C68" i="2"/>
  <c r="D68" i="2" s="1"/>
  <c r="E68" i="2" s="1"/>
  <c r="B70" i="2" l="1"/>
  <c r="C69" i="2"/>
  <c r="D69" i="2" s="1"/>
  <c r="E69" i="2" s="1"/>
  <c r="B71" i="2" l="1"/>
  <c r="C70" i="2"/>
  <c r="D70" i="2" s="1"/>
  <c r="E70" i="2" s="1"/>
  <c r="B72" i="2" l="1"/>
  <c r="C71" i="2"/>
  <c r="D71" i="2" s="1"/>
  <c r="E71" i="2" s="1"/>
  <c r="B73" i="2" l="1"/>
  <c r="C72" i="2"/>
  <c r="D72" i="2" s="1"/>
  <c r="E72" i="2" s="1"/>
  <c r="B74" i="2" l="1"/>
  <c r="C73" i="2"/>
  <c r="D73" i="2" s="1"/>
  <c r="E73" i="2" s="1"/>
  <c r="B75" i="2" l="1"/>
  <c r="C74" i="2"/>
  <c r="D74" i="2" s="1"/>
  <c r="E74" i="2" s="1"/>
  <c r="B76" i="2" l="1"/>
  <c r="C75" i="2"/>
  <c r="D75" i="2" s="1"/>
  <c r="E75" i="2" s="1"/>
  <c r="B77" i="2" l="1"/>
  <c r="C76" i="2"/>
  <c r="D76" i="2" s="1"/>
  <c r="E76" i="2" s="1"/>
  <c r="B78" i="2" l="1"/>
  <c r="C77" i="2"/>
  <c r="D77" i="2" s="1"/>
  <c r="E77" i="2" s="1"/>
  <c r="B79" i="2" l="1"/>
  <c r="C78" i="2"/>
  <c r="D78" i="2" s="1"/>
  <c r="E78" i="2" s="1"/>
  <c r="B80" i="2" l="1"/>
  <c r="C79" i="2"/>
  <c r="D79" i="2" s="1"/>
  <c r="E79" i="2" s="1"/>
  <c r="B81" i="2" l="1"/>
  <c r="C80" i="2"/>
  <c r="D80" i="2" s="1"/>
  <c r="E80" i="2" s="1"/>
  <c r="B82" i="2" l="1"/>
  <c r="C81" i="2"/>
  <c r="D81" i="2" s="1"/>
  <c r="E81" i="2" s="1"/>
  <c r="B83" i="2" l="1"/>
  <c r="C82" i="2"/>
  <c r="D82" i="2" s="1"/>
  <c r="E82" i="2" s="1"/>
  <c r="B84" i="2" l="1"/>
  <c r="C83" i="2"/>
  <c r="D83" i="2" s="1"/>
  <c r="E83" i="2" s="1"/>
  <c r="B85" i="2" l="1"/>
  <c r="C84" i="2"/>
  <c r="D84" i="2" s="1"/>
  <c r="E84" i="2" s="1"/>
  <c r="B86" i="2" l="1"/>
  <c r="C85" i="2"/>
  <c r="D85" i="2" s="1"/>
  <c r="E85" i="2" s="1"/>
  <c r="B87" i="2" l="1"/>
  <c r="C86" i="2"/>
  <c r="D86" i="2" s="1"/>
  <c r="E86" i="2" s="1"/>
  <c r="B88" i="2" l="1"/>
  <c r="C87" i="2"/>
  <c r="D87" i="2" s="1"/>
  <c r="E87" i="2" s="1"/>
  <c r="B89" i="2" l="1"/>
  <c r="C88" i="2"/>
  <c r="D88" i="2" s="1"/>
  <c r="E88" i="2" s="1"/>
  <c r="B90" i="2" l="1"/>
  <c r="C89" i="2"/>
  <c r="D89" i="2" s="1"/>
  <c r="E89" i="2" s="1"/>
  <c r="B91" i="2" l="1"/>
  <c r="C90" i="2"/>
  <c r="D90" i="2" s="1"/>
  <c r="E90" i="2" s="1"/>
  <c r="B92" i="2" l="1"/>
  <c r="C91" i="2"/>
  <c r="D91" i="2" s="1"/>
  <c r="E91" i="2" s="1"/>
  <c r="B93" i="2" l="1"/>
  <c r="C92" i="2"/>
  <c r="D92" i="2" s="1"/>
  <c r="E92" i="2" s="1"/>
  <c r="B94" i="2" l="1"/>
  <c r="C93" i="2"/>
  <c r="D93" i="2" s="1"/>
  <c r="E93" i="2" s="1"/>
  <c r="B95" i="2" l="1"/>
  <c r="C94" i="2"/>
  <c r="D94" i="2" s="1"/>
  <c r="E94" i="2" s="1"/>
  <c r="B96" i="2" l="1"/>
  <c r="C95" i="2"/>
  <c r="D95" i="2" s="1"/>
  <c r="E95" i="2" s="1"/>
  <c r="B97" i="2" l="1"/>
  <c r="C96" i="2"/>
  <c r="D96" i="2" s="1"/>
  <c r="E96" i="2" s="1"/>
  <c r="B98" i="2" l="1"/>
  <c r="C97" i="2"/>
  <c r="D97" i="2" s="1"/>
  <c r="E97" i="2" s="1"/>
  <c r="B99" i="2" l="1"/>
  <c r="C98" i="2"/>
  <c r="D98" i="2" s="1"/>
  <c r="E98" i="2" s="1"/>
  <c r="B100" i="2" l="1"/>
  <c r="C99" i="2"/>
  <c r="D99" i="2" s="1"/>
  <c r="E99" i="2" s="1"/>
  <c r="B101" i="2" l="1"/>
  <c r="C100" i="2"/>
  <c r="D100" i="2" s="1"/>
  <c r="E100" i="2" s="1"/>
  <c r="B102" i="2" l="1"/>
  <c r="C101" i="2"/>
  <c r="D101" i="2" s="1"/>
  <c r="E101" i="2" s="1"/>
  <c r="B103" i="2" l="1"/>
  <c r="C102" i="2"/>
  <c r="D102" i="2" s="1"/>
  <c r="E102" i="2" s="1"/>
  <c r="B104" i="2" l="1"/>
  <c r="C103" i="2"/>
  <c r="D103" i="2" s="1"/>
  <c r="E103" i="2" s="1"/>
  <c r="B105" i="2" l="1"/>
  <c r="C104" i="2"/>
  <c r="D104" i="2" s="1"/>
  <c r="E104" i="2" s="1"/>
  <c r="B106" i="2" l="1"/>
  <c r="C105" i="2"/>
  <c r="D105" i="2" s="1"/>
  <c r="E105" i="2" s="1"/>
  <c r="B107" i="2" l="1"/>
  <c r="C106" i="2"/>
  <c r="D106" i="2" s="1"/>
  <c r="E106" i="2" s="1"/>
  <c r="B108" i="2" l="1"/>
  <c r="C107" i="2"/>
  <c r="D107" i="2" s="1"/>
  <c r="E107" i="2" s="1"/>
  <c r="B109" i="2" l="1"/>
  <c r="C108" i="2"/>
  <c r="D108" i="2" s="1"/>
  <c r="E108" i="2" s="1"/>
  <c r="B110" i="2" l="1"/>
  <c r="C109" i="2"/>
  <c r="D109" i="2" s="1"/>
  <c r="E109" i="2" s="1"/>
  <c r="B111" i="2" l="1"/>
  <c r="C110" i="2"/>
  <c r="D110" i="2" s="1"/>
  <c r="E110" i="2" s="1"/>
  <c r="B112" i="2" l="1"/>
  <c r="C111" i="2"/>
  <c r="D111" i="2" s="1"/>
  <c r="E111" i="2" s="1"/>
  <c r="B113" i="2" l="1"/>
  <c r="C112" i="2"/>
  <c r="D112" i="2" s="1"/>
  <c r="E112" i="2" s="1"/>
  <c r="B114" i="2" l="1"/>
  <c r="C113" i="2"/>
  <c r="D113" i="2" s="1"/>
  <c r="E113" i="2" s="1"/>
  <c r="B115" i="2" l="1"/>
  <c r="C114" i="2"/>
  <c r="D114" i="2" s="1"/>
  <c r="E114" i="2" s="1"/>
  <c r="B116" i="2" l="1"/>
  <c r="C115" i="2"/>
  <c r="D115" i="2" s="1"/>
  <c r="E115" i="2" s="1"/>
  <c r="B117" i="2" l="1"/>
  <c r="C116" i="2"/>
  <c r="D116" i="2" s="1"/>
  <c r="E116" i="2" s="1"/>
  <c r="B118" i="2" l="1"/>
  <c r="C117" i="2"/>
  <c r="D117" i="2" s="1"/>
  <c r="E117" i="2" s="1"/>
  <c r="B119" i="2" l="1"/>
  <c r="C118" i="2"/>
  <c r="D118" i="2" s="1"/>
  <c r="E118" i="2" s="1"/>
  <c r="B120" i="2" l="1"/>
  <c r="C119" i="2"/>
  <c r="D119" i="2" s="1"/>
  <c r="E119" i="2" s="1"/>
  <c r="B121" i="2" l="1"/>
  <c r="C120" i="2"/>
  <c r="D120" i="2" s="1"/>
  <c r="E120" i="2" s="1"/>
  <c r="B122" i="2" l="1"/>
  <c r="C121" i="2"/>
  <c r="D121" i="2" s="1"/>
  <c r="E121" i="2" s="1"/>
  <c r="B123" i="2" l="1"/>
  <c r="C122" i="2"/>
  <c r="D122" i="2" s="1"/>
  <c r="E122" i="2" s="1"/>
  <c r="B124" i="2" l="1"/>
  <c r="C123" i="2"/>
  <c r="D123" i="2" s="1"/>
  <c r="E123" i="2" s="1"/>
  <c r="B125" i="2" l="1"/>
  <c r="C124" i="2"/>
  <c r="D124" i="2" s="1"/>
  <c r="E124" i="2" s="1"/>
  <c r="B126" i="2" l="1"/>
  <c r="C125" i="2"/>
  <c r="D125" i="2" s="1"/>
  <c r="E125" i="2" s="1"/>
  <c r="B127" i="2" l="1"/>
  <c r="C126" i="2"/>
  <c r="D126" i="2" s="1"/>
  <c r="E126" i="2" s="1"/>
  <c r="B128" i="2" l="1"/>
  <c r="C127" i="2"/>
  <c r="D127" i="2" s="1"/>
  <c r="E127" i="2" s="1"/>
  <c r="B129" i="2" l="1"/>
  <c r="C128" i="2"/>
  <c r="D128" i="2" s="1"/>
  <c r="E128" i="2" s="1"/>
  <c r="B130" i="2" l="1"/>
  <c r="C129" i="2"/>
  <c r="D129" i="2" s="1"/>
  <c r="E129" i="2" s="1"/>
  <c r="B131" i="2" l="1"/>
  <c r="C130" i="2"/>
  <c r="D130" i="2" s="1"/>
  <c r="E130" i="2" s="1"/>
  <c r="B132" i="2" l="1"/>
  <c r="C131" i="2"/>
  <c r="D131" i="2" s="1"/>
  <c r="E131" i="2" s="1"/>
  <c r="B133" i="2" l="1"/>
  <c r="C132" i="2"/>
  <c r="D132" i="2" s="1"/>
  <c r="E132" i="2" s="1"/>
  <c r="B134" i="2" l="1"/>
  <c r="C133" i="2"/>
  <c r="D133" i="2" s="1"/>
  <c r="E133" i="2" s="1"/>
  <c r="B135" i="2" l="1"/>
  <c r="C134" i="2"/>
  <c r="D134" i="2" s="1"/>
  <c r="E134" i="2" s="1"/>
  <c r="B136" i="2" l="1"/>
  <c r="C135" i="2"/>
  <c r="D135" i="2" s="1"/>
  <c r="E135" i="2" s="1"/>
  <c r="B137" i="2" l="1"/>
  <c r="C136" i="2"/>
  <c r="D136" i="2" s="1"/>
  <c r="E136" i="2" s="1"/>
  <c r="B138" i="2" l="1"/>
  <c r="C137" i="2"/>
  <c r="D137" i="2" s="1"/>
  <c r="E137" i="2" s="1"/>
  <c r="B139" i="2" l="1"/>
  <c r="C138" i="2"/>
  <c r="D138" i="2" s="1"/>
  <c r="E138" i="2" s="1"/>
  <c r="B140" i="2" l="1"/>
  <c r="C139" i="2"/>
  <c r="D139" i="2" s="1"/>
  <c r="E139" i="2" s="1"/>
  <c r="B141" i="2" l="1"/>
  <c r="C140" i="2"/>
  <c r="D140" i="2" s="1"/>
  <c r="E140" i="2" s="1"/>
  <c r="B142" i="2" l="1"/>
  <c r="C141" i="2"/>
  <c r="D141" i="2" s="1"/>
  <c r="E141" i="2" s="1"/>
  <c r="B143" i="2" l="1"/>
  <c r="C142" i="2"/>
  <c r="D142" i="2" s="1"/>
  <c r="E142" i="2" s="1"/>
  <c r="B144" i="2" l="1"/>
  <c r="C143" i="2"/>
  <c r="D143" i="2" s="1"/>
  <c r="E143" i="2" s="1"/>
  <c r="B145" i="2" l="1"/>
  <c r="C144" i="2"/>
  <c r="D144" i="2" s="1"/>
  <c r="E144" i="2" s="1"/>
  <c r="B146" i="2" l="1"/>
  <c r="C145" i="2"/>
  <c r="D145" i="2" s="1"/>
  <c r="E145" i="2" s="1"/>
  <c r="B147" i="2" l="1"/>
  <c r="C146" i="2"/>
  <c r="D146" i="2" s="1"/>
  <c r="E146" i="2" s="1"/>
  <c r="B148" i="2" l="1"/>
  <c r="C147" i="2"/>
  <c r="D147" i="2" s="1"/>
  <c r="E147" i="2" s="1"/>
  <c r="B149" i="2" l="1"/>
  <c r="C148" i="2"/>
  <c r="D148" i="2" s="1"/>
  <c r="E148" i="2" s="1"/>
  <c r="B150" i="2" l="1"/>
  <c r="C149" i="2"/>
  <c r="D149" i="2" s="1"/>
  <c r="E149" i="2" s="1"/>
  <c r="B151" i="2" l="1"/>
  <c r="C150" i="2"/>
  <c r="D150" i="2" s="1"/>
  <c r="E150" i="2" s="1"/>
  <c r="B152" i="2" l="1"/>
  <c r="C151" i="2"/>
  <c r="D151" i="2" s="1"/>
  <c r="E151" i="2" s="1"/>
  <c r="B153" i="2" l="1"/>
  <c r="C152" i="2"/>
  <c r="D152" i="2" s="1"/>
  <c r="E152" i="2" s="1"/>
  <c r="B154" i="2" l="1"/>
  <c r="C153" i="2"/>
  <c r="D153" i="2" s="1"/>
  <c r="E153" i="2" s="1"/>
  <c r="B155" i="2" l="1"/>
  <c r="C154" i="2"/>
  <c r="D154" i="2" s="1"/>
  <c r="E154" i="2" s="1"/>
  <c r="B156" i="2" l="1"/>
  <c r="C155" i="2"/>
  <c r="D155" i="2" s="1"/>
  <c r="E155" i="2" s="1"/>
  <c r="B157" i="2" l="1"/>
  <c r="C156" i="2"/>
  <c r="D156" i="2" s="1"/>
  <c r="E156" i="2" s="1"/>
  <c r="B158" i="2" l="1"/>
  <c r="C157" i="2"/>
  <c r="D157" i="2" s="1"/>
  <c r="E157" i="2" s="1"/>
  <c r="B159" i="2" l="1"/>
  <c r="C158" i="2"/>
  <c r="D158" i="2" s="1"/>
  <c r="E158" i="2" s="1"/>
  <c r="B160" i="2" l="1"/>
  <c r="C159" i="2"/>
  <c r="D159" i="2" s="1"/>
  <c r="E159" i="2" s="1"/>
  <c r="B161" i="2" l="1"/>
  <c r="C160" i="2"/>
  <c r="D160" i="2" s="1"/>
  <c r="E160" i="2" s="1"/>
  <c r="B162" i="2" l="1"/>
  <c r="C161" i="2"/>
  <c r="D161" i="2" s="1"/>
  <c r="E161" i="2" s="1"/>
  <c r="B163" i="2" l="1"/>
  <c r="C162" i="2"/>
  <c r="D162" i="2" s="1"/>
  <c r="E162" i="2" s="1"/>
  <c r="B164" i="2" l="1"/>
  <c r="C163" i="2"/>
  <c r="D163" i="2" s="1"/>
  <c r="E163" i="2" s="1"/>
  <c r="B165" i="2" l="1"/>
  <c r="C164" i="2"/>
  <c r="D164" i="2" s="1"/>
  <c r="E164" i="2" s="1"/>
  <c r="B166" i="2" l="1"/>
  <c r="C165" i="2"/>
  <c r="D165" i="2" s="1"/>
  <c r="E165" i="2" s="1"/>
  <c r="B167" i="2" l="1"/>
  <c r="C166" i="2"/>
  <c r="D166" i="2" s="1"/>
  <c r="E166" i="2" s="1"/>
  <c r="B168" i="2" l="1"/>
  <c r="C167" i="2"/>
  <c r="D167" i="2" s="1"/>
  <c r="E167" i="2" s="1"/>
  <c r="B169" i="2" l="1"/>
  <c r="C168" i="2"/>
  <c r="D168" i="2" s="1"/>
  <c r="E168" i="2" s="1"/>
  <c r="B170" i="2" l="1"/>
  <c r="C169" i="2"/>
  <c r="D169" i="2" s="1"/>
  <c r="E169" i="2" s="1"/>
  <c r="J14" i="2" l="1"/>
  <c r="C170" i="2"/>
  <c r="D170" i="2" s="1"/>
  <c r="E170" i="2" s="1"/>
  <c r="S16" i="2" s="1"/>
  <c r="J15" i="2" l="1"/>
  <c r="K14" i="2"/>
  <c r="L14" i="2" s="1"/>
  <c r="M14" i="2" s="1"/>
  <c r="J16" i="2" l="1"/>
  <c r="K15" i="2"/>
  <c r="L15" i="2" s="1"/>
  <c r="M15" i="2" s="1"/>
  <c r="J17" i="2" l="1"/>
  <c r="K16" i="2"/>
  <c r="L16" i="2" s="1"/>
  <c r="M16" i="2" s="1"/>
  <c r="J18" i="2" l="1"/>
  <c r="K17" i="2"/>
  <c r="L17" i="2" s="1"/>
  <c r="M17" i="2" s="1"/>
  <c r="J19" i="2" l="1"/>
  <c r="K18" i="2"/>
  <c r="L18" i="2" s="1"/>
  <c r="M18" i="2" s="1"/>
  <c r="J20" i="2" l="1"/>
  <c r="K19" i="2"/>
  <c r="L19" i="2" s="1"/>
  <c r="M19" i="2" s="1"/>
  <c r="J21" i="2" l="1"/>
  <c r="K20" i="2"/>
  <c r="L20" i="2" s="1"/>
  <c r="M20" i="2" s="1"/>
  <c r="J22" i="2" l="1"/>
  <c r="K21" i="2"/>
  <c r="L21" i="2" s="1"/>
  <c r="M21" i="2" s="1"/>
  <c r="J23" i="2" l="1"/>
  <c r="K22" i="2"/>
  <c r="L22" i="2" s="1"/>
  <c r="M22" i="2" s="1"/>
  <c r="J24" i="2" l="1"/>
  <c r="K23" i="2"/>
  <c r="L23" i="2" s="1"/>
  <c r="M23" i="2" s="1"/>
  <c r="J25" i="2" l="1"/>
  <c r="K24" i="2"/>
  <c r="L24" i="2" s="1"/>
  <c r="M24" i="2" s="1"/>
  <c r="J26" i="2" l="1"/>
  <c r="K25" i="2"/>
  <c r="L25" i="2" s="1"/>
  <c r="M25" i="2" s="1"/>
  <c r="J27" i="2" l="1"/>
  <c r="K26" i="2"/>
  <c r="L26" i="2" s="1"/>
  <c r="M26" i="2" s="1"/>
  <c r="J28" i="2" l="1"/>
  <c r="K27" i="2"/>
  <c r="L27" i="2" s="1"/>
  <c r="M27" i="2" s="1"/>
  <c r="J29" i="2" l="1"/>
  <c r="K28" i="2"/>
  <c r="L28" i="2" s="1"/>
  <c r="M28" i="2" s="1"/>
  <c r="J30" i="2" l="1"/>
  <c r="K29" i="2"/>
  <c r="L29" i="2" s="1"/>
  <c r="M29" i="2" s="1"/>
  <c r="J31" i="2" l="1"/>
  <c r="K30" i="2"/>
  <c r="L30" i="2" s="1"/>
  <c r="M30" i="2" s="1"/>
  <c r="J32" i="2" l="1"/>
  <c r="K31" i="2"/>
  <c r="L31" i="2" s="1"/>
  <c r="M31" i="2" s="1"/>
  <c r="J33" i="2" l="1"/>
  <c r="K32" i="2"/>
  <c r="L32" i="2" s="1"/>
  <c r="M32" i="2" s="1"/>
  <c r="J34" i="2" l="1"/>
  <c r="K33" i="2"/>
  <c r="L33" i="2" s="1"/>
  <c r="M33" i="2" s="1"/>
  <c r="J35" i="2" l="1"/>
  <c r="K34" i="2"/>
  <c r="L34" i="2" s="1"/>
  <c r="M34" i="2" s="1"/>
  <c r="J36" i="2" l="1"/>
  <c r="K35" i="2"/>
  <c r="L35" i="2" s="1"/>
  <c r="M35" i="2" s="1"/>
  <c r="J37" i="2" l="1"/>
  <c r="K36" i="2"/>
  <c r="L36" i="2" s="1"/>
  <c r="M36" i="2" s="1"/>
  <c r="J38" i="2" l="1"/>
  <c r="K37" i="2"/>
  <c r="L37" i="2" s="1"/>
  <c r="M37" i="2" s="1"/>
  <c r="J39" i="2" l="1"/>
  <c r="K38" i="2"/>
  <c r="L38" i="2" s="1"/>
  <c r="M38" i="2" s="1"/>
  <c r="J40" i="2" l="1"/>
  <c r="K39" i="2"/>
  <c r="L39" i="2" s="1"/>
  <c r="M39" i="2" s="1"/>
  <c r="J41" i="2" l="1"/>
  <c r="K40" i="2"/>
  <c r="L40" i="2" s="1"/>
  <c r="M40" i="2" s="1"/>
  <c r="J42" i="2" l="1"/>
  <c r="K41" i="2"/>
  <c r="L41" i="2" s="1"/>
  <c r="M41" i="2" s="1"/>
  <c r="J43" i="2" l="1"/>
  <c r="K42" i="2"/>
  <c r="L42" i="2" s="1"/>
  <c r="M42" i="2" s="1"/>
  <c r="J44" i="2" l="1"/>
  <c r="K43" i="2"/>
  <c r="L43" i="2" s="1"/>
  <c r="M43" i="2" s="1"/>
  <c r="J45" i="2" l="1"/>
  <c r="K44" i="2"/>
  <c r="L44" i="2" s="1"/>
  <c r="M44" i="2" s="1"/>
  <c r="J46" i="2" l="1"/>
  <c r="K45" i="2"/>
  <c r="L45" i="2" s="1"/>
  <c r="M45" i="2" s="1"/>
  <c r="J47" i="2" l="1"/>
  <c r="K46" i="2"/>
  <c r="L46" i="2" s="1"/>
  <c r="M46" i="2" s="1"/>
  <c r="J48" i="2" l="1"/>
  <c r="K47" i="2"/>
  <c r="L47" i="2" s="1"/>
  <c r="M47" i="2" s="1"/>
  <c r="J49" i="2" l="1"/>
  <c r="K48" i="2"/>
  <c r="L48" i="2" s="1"/>
  <c r="M48" i="2" s="1"/>
  <c r="J50" i="2" l="1"/>
  <c r="K49" i="2"/>
  <c r="L49" i="2" s="1"/>
  <c r="M49" i="2" s="1"/>
  <c r="J51" i="2" l="1"/>
  <c r="K50" i="2"/>
  <c r="L50" i="2" s="1"/>
  <c r="M50" i="2" s="1"/>
  <c r="J52" i="2" l="1"/>
  <c r="K51" i="2"/>
  <c r="L51" i="2" s="1"/>
  <c r="M51" i="2" s="1"/>
  <c r="J53" i="2" l="1"/>
  <c r="K52" i="2"/>
  <c r="L52" i="2" s="1"/>
  <c r="M52" i="2" s="1"/>
  <c r="J54" i="2" l="1"/>
  <c r="K53" i="2"/>
  <c r="L53" i="2" s="1"/>
  <c r="M53" i="2" s="1"/>
  <c r="J55" i="2" l="1"/>
  <c r="K54" i="2"/>
  <c r="L54" i="2" s="1"/>
  <c r="M54" i="2" s="1"/>
  <c r="J56" i="2" l="1"/>
  <c r="K55" i="2"/>
  <c r="L55" i="2" s="1"/>
  <c r="M55" i="2" s="1"/>
  <c r="J57" i="2" l="1"/>
  <c r="K56" i="2"/>
  <c r="L56" i="2" s="1"/>
  <c r="M56" i="2" s="1"/>
  <c r="J58" i="2" l="1"/>
  <c r="K57" i="2"/>
  <c r="L57" i="2" s="1"/>
  <c r="M57" i="2" s="1"/>
  <c r="J59" i="2" l="1"/>
  <c r="K58" i="2"/>
  <c r="L58" i="2" s="1"/>
  <c r="M58" i="2" s="1"/>
  <c r="J60" i="2" l="1"/>
  <c r="K59" i="2"/>
  <c r="L59" i="2" s="1"/>
  <c r="M59" i="2" s="1"/>
  <c r="J61" i="2" l="1"/>
  <c r="K60" i="2"/>
  <c r="L60" i="2" s="1"/>
  <c r="M60" i="2" s="1"/>
  <c r="J62" i="2" l="1"/>
  <c r="K61" i="2"/>
  <c r="L61" i="2" s="1"/>
  <c r="M61" i="2" s="1"/>
  <c r="J63" i="2" l="1"/>
  <c r="K62" i="2"/>
  <c r="L62" i="2" s="1"/>
  <c r="M62" i="2" s="1"/>
  <c r="J64" i="2" l="1"/>
  <c r="K63" i="2"/>
  <c r="L63" i="2" s="1"/>
  <c r="M63" i="2" s="1"/>
  <c r="J65" i="2" l="1"/>
  <c r="K64" i="2"/>
  <c r="L64" i="2" s="1"/>
  <c r="M64" i="2" s="1"/>
  <c r="J66" i="2" l="1"/>
  <c r="K65" i="2"/>
  <c r="L65" i="2" s="1"/>
  <c r="M65" i="2" s="1"/>
  <c r="J67" i="2" l="1"/>
  <c r="K66" i="2"/>
  <c r="L66" i="2" s="1"/>
  <c r="M66" i="2" s="1"/>
  <c r="J68" i="2" l="1"/>
  <c r="K67" i="2"/>
  <c r="L67" i="2" s="1"/>
  <c r="M67" i="2" s="1"/>
  <c r="J69" i="2" l="1"/>
  <c r="K68" i="2"/>
  <c r="L68" i="2" s="1"/>
  <c r="M68" i="2" s="1"/>
  <c r="J70" i="2" l="1"/>
  <c r="K69" i="2"/>
  <c r="L69" i="2" s="1"/>
  <c r="M69" i="2" s="1"/>
  <c r="J71" i="2" l="1"/>
  <c r="K70" i="2"/>
  <c r="L70" i="2" s="1"/>
  <c r="M70" i="2" s="1"/>
  <c r="J72" i="2" l="1"/>
  <c r="K71" i="2"/>
  <c r="L71" i="2" s="1"/>
  <c r="M71" i="2" s="1"/>
  <c r="J73" i="2" l="1"/>
  <c r="K72" i="2"/>
  <c r="L72" i="2" s="1"/>
  <c r="M72" i="2" s="1"/>
  <c r="J74" i="2" l="1"/>
  <c r="K73" i="2"/>
  <c r="L73" i="2" s="1"/>
  <c r="M73" i="2" s="1"/>
  <c r="J75" i="2" l="1"/>
  <c r="K74" i="2"/>
  <c r="L74" i="2" s="1"/>
  <c r="M74" i="2" s="1"/>
  <c r="J76" i="2" l="1"/>
  <c r="K75" i="2"/>
  <c r="L75" i="2" s="1"/>
  <c r="M75" i="2" s="1"/>
  <c r="J77" i="2" l="1"/>
  <c r="K76" i="2"/>
  <c r="L76" i="2" s="1"/>
  <c r="M76" i="2" s="1"/>
  <c r="J78" i="2" l="1"/>
  <c r="K77" i="2"/>
  <c r="L77" i="2" s="1"/>
  <c r="M77" i="2" s="1"/>
  <c r="J79" i="2" l="1"/>
  <c r="K78" i="2"/>
  <c r="L78" i="2" s="1"/>
  <c r="M78" i="2" s="1"/>
  <c r="J80" i="2" l="1"/>
  <c r="K79" i="2"/>
  <c r="L79" i="2" s="1"/>
  <c r="M79" i="2" s="1"/>
  <c r="J81" i="2" l="1"/>
  <c r="K80" i="2"/>
  <c r="L80" i="2" s="1"/>
  <c r="M80" i="2" s="1"/>
  <c r="J82" i="2" l="1"/>
  <c r="K81" i="2"/>
  <c r="L81" i="2" s="1"/>
  <c r="M81" i="2" s="1"/>
  <c r="J83" i="2" l="1"/>
  <c r="K82" i="2"/>
  <c r="L82" i="2" s="1"/>
  <c r="M82" i="2" s="1"/>
  <c r="J84" i="2" l="1"/>
  <c r="K83" i="2"/>
  <c r="L83" i="2" s="1"/>
  <c r="M83" i="2" s="1"/>
  <c r="J85" i="2" l="1"/>
  <c r="K84" i="2"/>
  <c r="L84" i="2" s="1"/>
  <c r="M84" i="2" s="1"/>
  <c r="J86" i="2" l="1"/>
  <c r="K85" i="2"/>
  <c r="L85" i="2" s="1"/>
  <c r="M85" i="2" s="1"/>
  <c r="J87" i="2" l="1"/>
  <c r="K86" i="2"/>
  <c r="L86" i="2" s="1"/>
  <c r="M86" i="2" s="1"/>
  <c r="J88" i="2" l="1"/>
  <c r="K87" i="2"/>
  <c r="L87" i="2" s="1"/>
  <c r="M87" i="2" s="1"/>
  <c r="J89" i="2" l="1"/>
  <c r="K88" i="2"/>
  <c r="L88" i="2" s="1"/>
  <c r="M88" i="2" s="1"/>
  <c r="J90" i="2" l="1"/>
  <c r="K89" i="2"/>
  <c r="L89" i="2" s="1"/>
  <c r="M89" i="2" s="1"/>
  <c r="J91" i="2" l="1"/>
  <c r="K90" i="2"/>
  <c r="L90" i="2" s="1"/>
  <c r="M90" i="2" s="1"/>
  <c r="J92" i="2" l="1"/>
  <c r="K91" i="2"/>
  <c r="L91" i="2" s="1"/>
  <c r="M91" i="2" s="1"/>
  <c r="J93" i="2" l="1"/>
  <c r="K92" i="2"/>
  <c r="L92" i="2" s="1"/>
  <c r="M92" i="2" s="1"/>
  <c r="J94" i="2" l="1"/>
  <c r="K93" i="2"/>
  <c r="L93" i="2" s="1"/>
  <c r="M93" i="2" s="1"/>
  <c r="J95" i="2" l="1"/>
  <c r="K94" i="2"/>
  <c r="L94" i="2" s="1"/>
  <c r="M94" i="2" s="1"/>
  <c r="J96" i="2" l="1"/>
  <c r="K95" i="2"/>
  <c r="L95" i="2" s="1"/>
  <c r="M95" i="2" s="1"/>
  <c r="J97" i="2" l="1"/>
  <c r="K96" i="2"/>
  <c r="L96" i="2" s="1"/>
  <c r="M96" i="2" s="1"/>
  <c r="J98" i="2" l="1"/>
  <c r="K97" i="2"/>
  <c r="L97" i="2" s="1"/>
  <c r="M97" i="2" s="1"/>
  <c r="J99" i="2" l="1"/>
  <c r="K98" i="2"/>
  <c r="L98" i="2" s="1"/>
  <c r="M98" i="2" s="1"/>
  <c r="J100" i="2" l="1"/>
  <c r="K99" i="2"/>
  <c r="L99" i="2" s="1"/>
  <c r="M99" i="2" s="1"/>
  <c r="J101" i="2" l="1"/>
  <c r="K100" i="2"/>
  <c r="L100" i="2" s="1"/>
  <c r="M100" i="2" s="1"/>
  <c r="J102" i="2" l="1"/>
  <c r="K101" i="2"/>
  <c r="L101" i="2" s="1"/>
  <c r="M101" i="2" s="1"/>
  <c r="J103" i="2" l="1"/>
  <c r="K102" i="2"/>
  <c r="L102" i="2" s="1"/>
  <c r="M102" i="2" s="1"/>
  <c r="J104" i="2" l="1"/>
  <c r="K103" i="2"/>
  <c r="L103" i="2" s="1"/>
  <c r="M103" i="2" s="1"/>
  <c r="J105" i="2" l="1"/>
  <c r="K104" i="2"/>
  <c r="L104" i="2" s="1"/>
  <c r="M104" i="2" s="1"/>
  <c r="J106" i="2" l="1"/>
  <c r="K105" i="2"/>
  <c r="L105" i="2" s="1"/>
  <c r="M105" i="2" s="1"/>
  <c r="J107" i="2" l="1"/>
  <c r="K106" i="2"/>
  <c r="L106" i="2" s="1"/>
  <c r="M106" i="2" s="1"/>
  <c r="J108" i="2" l="1"/>
  <c r="K107" i="2"/>
  <c r="L107" i="2" s="1"/>
  <c r="M107" i="2" s="1"/>
  <c r="J109" i="2" l="1"/>
  <c r="K108" i="2"/>
  <c r="L108" i="2" s="1"/>
  <c r="M108" i="2" s="1"/>
  <c r="J110" i="2" l="1"/>
  <c r="K109" i="2"/>
  <c r="L109" i="2" s="1"/>
  <c r="M109" i="2" s="1"/>
  <c r="J111" i="2" l="1"/>
  <c r="K110" i="2"/>
  <c r="L110" i="2" s="1"/>
  <c r="M110" i="2" s="1"/>
  <c r="J112" i="2" l="1"/>
  <c r="K111" i="2"/>
  <c r="L111" i="2" s="1"/>
  <c r="M111" i="2" s="1"/>
  <c r="J113" i="2" l="1"/>
  <c r="K112" i="2"/>
  <c r="L112" i="2" s="1"/>
  <c r="M112" i="2" s="1"/>
  <c r="J114" i="2" l="1"/>
  <c r="K113" i="2"/>
  <c r="L113" i="2" s="1"/>
  <c r="M113" i="2" s="1"/>
  <c r="J115" i="2" l="1"/>
  <c r="K114" i="2"/>
  <c r="L114" i="2" s="1"/>
  <c r="M114" i="2" s="1"/>
  <c r="J116" i="2" l="1"/>
  <c r="K115" i="2"/>
  <c r="L115" i="2" s="1"/>
  <c r="M115" i="2" s="1"/>
  <c r="J117" i="2" l="1"/>
  <c r="K116" i="2"/>
  <c r="L116" i="2" s="1"/>
  <c r="M116" i="2" s="1"/>
  <c r="J118" i="2" l="1"/>
  <c r="K117" i="2"/>
  <c r="L117" i="2" s="1"/>
  <c r="M117" i="2" s="1"/>
  <c r="J119" i="2" l="1"/>
  <c r="K118" i="2"/>
  <c r="L118" i="2" s="1"/>
  <c r="M118" i="2" s="1"/>
  <c r="J120" i="2" l="1"/>
  <c r="K119" i="2"/>
  <c r="L119" i="2" s="1"/>
  <c r="M119" i="2" s="1"/>
  <c r="J121" i="2" l="1"/>
  <c r="K120" i="2"/>
  <c r="L120" i="2" s="1"/>
  <c r="M120" i="2" s="1"/>
  <c r="J122" i="2" l="1"/>
  <c r="K121" i="2"/>
  <c r="L121" i="2" s="1"/>
  <c r="M121" i="2" s="1"/>
  <c r="J123" i="2" l="1"/>
  <c r="K122" i="2"/>
  <c r="L122" i="2" s="1"/>
  <c r="M122" i="2" s="1"/>
  <c r="J124" i="2" l="1"/>
  <c r="K123" i="2"/>
  <c r="L123" i="2" s="1"/>
  <c r="M123" i="2" s="1"/>
  <c r="J125" i="2" l="1"/>
  <c r="K124" i="2"/>
  <c r="L124" i="2" s="1"/>
  <c r="M124" i="2" s="1"/>
  <c r="J126" i="2" l="1"/>
  <c r="K125" i="2"/>
  <c r="L125" i="2" s="1"/>
  <c r="M125" i="2" s="1"/>
  <c r="J127" i="2" l="1"/>
  <c r="K126" i="2"/>
  <c r="L126" i="2" s="1"/>
  <c r="M126" i="2" s="1"/>
  <c r="J128" i="2" l="1"/>
  <c r="K127" i="2"/>
  <c r="L127" i="2" s="1"/>
  <c r="M127" i="2" s="1"/>
  <c r="J129" i="2" l="1"/>
  <c r="K128" i="2"/>
  <c r="L128" i="2" s="1"/>
  <c r="M128" i="2" s="1"/>
  <c r="J130" i="2" l="1"/>
  <c r="K129" i="2"/>
  <c r="L129" i="2" s="1"/>
  <c r="M129" i="2" s="1"/>
  <c r="J131" i="2" l="1"/>
  <c r="K130" i="2"/>
  <c r="L130" i="2" s="1"/>
  <c r="M130" i="2" s="1"/>
  <c r="J132" i="2" l="1"/>
  <c r="K131" i="2"/>
  <c r="L131" i="2" s="1"/>
  <c r="M131" i="2" s="1"/>
  <c r="J133" i="2" l="1"/>
  <c r="K132" i="2"/>
  <c r="L132" i="2" s="1"/>
  <c r="M132" i="2" s="1"/>
  <c r="J134" i="2" l="1"/>
  <c r="K133" i="2"/>
  <c r="L133" i="2" s="1"/>
  <c r="M133" i="2" s="1"/>
  <c r="J135" i="2" l="1"/>
  <c r="K134" i="2"/>
  <c r="L134" i="2" s="1"/>
  <c r="M134" i="2" s="1"/>
  <c r="J136" i="2" l="1"/>
  <c r="K135" i="2"/>
  <c r="L135" i="2" s="1"/>
  <c r="M135" i="2" s="1"/>
  <c r="J137" i="2" l="1"/>
  <c r="K136" i="2"/>
  <c r="L136" i="2" s="1"/>
  <c r="M136" i="2" s="1"/>
  <c r="J138" i="2" l="1"/>
  <c r="K137" i="2"/>
  <c r="L137" i="2" s="1"/>
  <c r="M137" i="2" s="1"/>
  <c r="J139" i="2" l="1"/>
  <c r="K138" i="2"/>
  <c r="L138" i="2" s="1"/>
  <c r="M138" i="2" s="1"/>
  <c r="J140" i="2" l="1"/>
  <c r="K139" i="2"/>
  <c r="L139" i="2" s="1"/>
  <c r="M139" i="2" s="1"/>
  <c r="J141" i="2" l="1"/>
  <c r="K140" i="2"/>
  <c r="L140" i="2" s="1"/>
  <c r="M140" i="2" s="1"/>
  <c r="J142" i="2" l="1"/>
  <c r="K141" i="2"/>
  <c r="L141" i="2" s="1"/>
  <c r="M141" i="2" s="1"/>
  <c r="J143" i="2" l="1"/>
  <c r="K142" i="2"/>
  <c r="L142" i="2" s="1"/>
  <c r="M142" i="2" s="1"/>
  <c r="J144" i="2" l="1"/>
  <c r="K143" i="2"/>
  <c r="L143" i="2" s="1"/>
  <c r="M143" i="2" s="1"/>
  <c r="J145" i="2" l="1"/>
  <c r="K144" i="2"/>
  <c r="L144" i="2" s="1"/>
  <c r="M144" i="2" s="1"/>
  <c r="J146" i="2" l="1"/>
  <c r="K145" i="2"/>
  <c r="L145" i="2" s="1"/>
  <c r="M145" i="2" s="1"/>
  <c r="J147" i="2" l="1"/>
  <c r="K146" i="2"/>
  <c r="L146" i="2" s="1"/>
  <c r="M146" i="2" s="1"/>
  <c r="J148" i="2" l="1"/>
  <c r="K147" i="2"/>
  <c r="L147" i="2" s="1"/>
  <c r="M147" i="2" s="1"/>
  <c r="J149" i="2" l="1"/>
  <c r="K148" i="2"/>
  <c r="L148" i="2" s="1"/>
  <c r="M148" i="2" s="1"/>
  <c r="J150" i="2" l="1"/>
  <c r="K149" i="2"/>
  <c r="L149" i="2" s="1"/>
  <c r="M149" i="2" s="1"/>
  <c r="J151" i="2" l="1"/>
  <c r="K150" i="2"/>
  <c r="L150" i="2" s="1"/>
  <c r="M150" i="2" s="1"/>
  <c r="J152" i="2" l="1"/>
  <c r="K151" i="2"/>
  <c r="L151" i="2" s="1"/>
  <c r="M151" i="2" s="1"/>
  <c r="J153" i="2" l="1"/>
  <c r="K152" i="2"/>
  <c r="L152" i="2" s="1"/>
  <c r="M152" i="2" s="1"/>
  <c r="J154" i="2" l="1"/>
  <c r="K153" i="2"/>
  <c r="L153" i="2" s="1"/>
  <c r="M153" i="2" s="1"/>
  <c r="J155" i="2" l="1"/>
  <c r="K154" i="2"/>
  <c r="L154" i="2" s="1"/>
  <c r="M154" i="2" s="1"/>
  <c r="J156" i="2" l="1"/>
  <c r="K155" i="2"/>
  <c r="L155" i="2" s="1"/>
  <c r="M155" i="2" s="1"/>
  <c r="J157" i="2" l="1"/>
  <c r="K156" i="2"/>
  <c r="L156" i="2" s="1"/>
  <c r="M156" i="2" s="1"/>
  <c r="J158" i="2" l="1"/>
  <c r="K157" i="2"/>
  <c r="L157" i="2" s="1"/>
  <c r="M157" i="2" s="1"/>
  <c r="J159" i="2" l="1"/>
  <c r="K158" i="2"/>
  <c r="L158" i="2" s="1"/>
  <c r="M158" i="2" s="1"/>
  <c r="J160" i="2" l="1"/>
  <c r="K159" i="2"/>
  <c r="L159" i="2" s="1"/>
  <c r="M159" i="2" s="1"/>
  <c r="J161" i="2" l="1"/>
  <c r="K160" i="2"/>
  <c r="L160" i="2" s="1"/>
  <c r="M160" i="2" s="1"/>
  <c r="J162" i="2" l="1"/>
  <c r="K161" i="2"/>
  <c r="L161" i="2" s="1"/>
  <c r="M161" i="2" s="1"/>
  <c r="J163" i="2" l="1"/>
  <c r="K162" i="2"/>
  <c r="L162" i="2" s="1"/>
  <c r="M162" i="2" s="1"/>
  <c r="J164" i="2" l="1"/>
  <c r="K163" i="2"/>
  <c r="L163" i="2" s="1"/>
  <c r="M163" i="2" s="1"/>
  <c r="J165" i="2" l="1"/>
  <c r="K164" i="2"/>
  <c r="L164" i="2" s="1"/>
  <c r="M164" i="2" s="1"/>
  <c r="J166" i="2" l="1"/>
  <c r="K165" i="2"/>
  <c r="L165" i="2" s="1"/>
  <c r="M165" i="2" s="1"/>
  <c r="J167" i="2" l="1"/>
  <c r="K166" i="2"/>
  <c r="L166" i="2" s="1"/>
  <c r="M166" i="2" s="1"/>
  <c r="J168" i="2" l="1"/>
  <c r="K167" i="2"/>
  <c r="L167" i="2" s="1"/>
  <c r="M167" i="2" s="1"/>
  <c r="J169" i="2" l="1"/>
  <c r="K168" i="2"/>
  <c r="L168" i="2" s="1"/>
  <c r="M168" i="2" s="1"/>
  <c r="J170" i="2" l="1"/>
  <c r="K170" i="2" s="1"/>
  <c r="L170" i="2" s="1"/>
  <c r="M170" i="2" s="1"/>
  <c r="K169" i="2"/>
  <c r="L169" i="2" s="1"/>
  <c r="M169" i="2" s="1"/>
  <c r="S19" i="2" s="1"/>
  <c r="O4" i="2" s="1"/>
  <c r="J33" i="6" l="1"/>
  <c r="J29" i="6"/>
  <c r="J46" i="6"/>
  <c r="K46" i="6" s="1"/>
  <c r="J12" i="6"/>
  <c r="J21" i="6"/>
  <c r="J49" i="6"/>
  <c r="J44" i="6"/>
  <c r="K44" i="6" s="1"/>
  <c r="J19" i="6"/>
  <c r="J52" i="6"/>
  <c r="K52" i="6" s="1"/>
  <c r="J5" i="6"/>
  <c r="J38" i="6"/>
  <c r="J10" i="6"/>
  <c r="J8" i="6"/>
  <c r="J40" i="6"/>
  <c r="K40" i="6" s="1"/>
  <c r="J32" i="6"/>
  <c r="J13" i="6"/>
  <c r="J17" i="6"/>
  <c r="J11" i="6"/>
  <c r="J24" i="6"/>
  <c r="J55" i="6"/>
  <c r="K55" i="6" s="1"/>
  <c r="J34" i="6"/>
  <c r="J36" i="6"/>
  <c r="J27" i="6"/>
  <c r="J47" i="6"/>
  <c r="K47" i="6" s="1"/>
  <c r="J18" i="6"/>
  <c r="J20" i="6"/>
  <c r="J42" i="6"/>
  <c r="K42" i="6" s="1"/>
  <c r="J16" i="6"/>
  <c r="J35" i="6"/>
  <c r="J37" i="6"/>
  <c r="J50" i="6"/>
  <c r="K50" i="6" s="1"/>
  <c r="J26" i="6"/>
  <c r="J41" i="6"/>
  <c r="J23" i="6"/>
  <c r="J30" i="6"/>
  <c r="J54" i="6"/>
  <c r="K54" i="6" s="1"/>
  <c r="J15" i="6"/>
  <c r="C4" i="5"/>
  <c r="J7" i="6"/>
  <c r="J25" i="6"/>
  <c r="J9" i="6"/>
  <c r="J53" i="6"/>
  <c r="K53" i="6" s="1"/>
  <c r="J43" i="6"/>
  <c r="J39" i="6"/>
  <c r="K39" i="6" s="1"/>
  <c r="J22" i="6"/>
  <c r="J48" i="6"/>
  <c r="K48" i="6" s="1"/>
  <c r="J31" i="6"/>
  <c r="J6" i="6"/>
  <c r="J14" i="6"/>
  <c r="J51" i="6"/>
  <c r="J45" i="6"/>
  <c r="K45" i="6" s="1"/>
  <c r="J28" i="6"/>
  <c r="C146" i="5" l="1"/>
  <c r="C88" i="5"/>
  <c r="C112" i="5"/>
  <c r="M163" i="5"/>
  <c r="M153" i="5"/>
  <c r="M145" i="5"/>
  <c r="M55" i="5"/>
  <c r="M95" i="5"/>
  <c r="M37" i="5"/>
  <c r="M156" i="5"/>
  <c r="M66" i="5"/>
  <c r="M24" i="5"/>
  <c r="M127" i="5"/>
  <c r="M69" i="5"/>
  <c r="C31" i="5"/>
  <c r="M98" i="5"/>
  <c r="M56" i="5"/>
  <c r="M159" i="5"/>
  <c r="M101" i="5"/>
  <c r="C63" i="5"/>
  <c r="M130" i="5"/>
  <c r="M88" i="5"/>
  <c r="C34" i="5"/>
  <c r="M133" i="5"/>
  <c r="C95" i="5"/>
  <c r="M162" i="5"/>
  <c r="M120" i="5"/>
  <c r="C66" i="5"/>
  <c r="M165" i="5"/>
  <c r="C127" i="5"/>
  <c r="C37" i="5"/>
  <c r="M152" i="5"/>
  <c r="C98" i="5"/>
  <c r="C40" i="5"/>
  <c r="C159" i="5"/>
  <c r="C69" i="5"/>
  <c r="C27" i="5"/>
  <c r="C51" i="5"/>
  <c r="M134" i="5"/>
  <c r="M23" i="5"/>
  <c r="M63" i="5"/>
  <c r="M91" i="5"/>
  <c r="M29" i="5"/>
  <c r="C133" i="5"/>
  <c r="C115" i="5"/>
  <c r="C41" i="5"/>
  <c r="C54" i="5"/>
  <c r="C147" i="5"/>
  <c r="C77" i="5"/>
  <c r="C76" i="5"/>
  <c r="M122" i="5"/>
  <c r="M14" i="5"/>
  <c r="C108" i="5"/>
  <c r="C137" i="5"/>
  <c r="C150" i="5"/>
  <c r="C140" i="5"/>
  <c r="M90" i="5"/>
  <c r="M20" i="5"/>
  <c r="C125" i="5"/>
  <c r="C93" i="5"/>
  <c r="M110" i="5"/>
  <c r="M76" i="5"/>
  <c r="C29" i="5"/>
  <c r="C75" i="5"/>
  <c r="M123" i="5"/>
  <c r="C39" i="5"/>
  <c r="C110" i="5"/>
  <c r="C103" i="5"/>
  <c r="C126" i="5"/>
  <c r="C130" i="5"/>
  <c r="C67" i="5"/>
  <c r="M150" i="5"/>
  <c r="M158" i="5"/>
  <c r="M100" i="5"/>
  <c r="M124" i="5"/>
  <c r="M34" i="5"/>
  <c r="C154" i="5"/>
  <c r="M16" i="5"/>
  <c r="C136" i="5"/>
  <c r="M61" i="5"/>
  <c r="C165" i="5"/>
  <c r="C123" i="5"/>
  <c r="M48" i="5"/>
  <c r="C11" i="5"/>
  <c r="M93" i="5"/>
  <c r="C157" i="5"/>
  <c r="C155" i="5"/>
  <c r="M80" i="5"/>
  <c r="M43" i="5"/>
  <c r="M125" i="5"/>
  <c r="M19" i="5"/>
  <c r="M27" i="5"/>
  <c r="M112" i="5"/>
  <c r="M38" i="5"/>
  <c r="M157" i="5"/>
  <c r="M51" i="5"/>
  <c r="M41" i="5"/>
  <c r="M144" i="5"/>
  <c r="M70" i="5"/>
  <c r="C32" i="5"/>
  <c r="M83" i="5"/>
  <c r="M73" i="5"/>
  <c r="C19" i="5"/>
  <c r="M102" i="5"/>
  <c r="C64" i="5"/>
  <c r="M115" i="5"/>
  <c r="M105" i="5"/>
  <c r="M97" i="5"/>
  <c r="C142" i="5"/>
  <c r="M113" i="5"/>
  <c r="C91" i="5"/>
  <c r="C160" i="5"/>
  <c r="C44" i="5"/>
  <c r="C73" i="5"/>
  <c r="C86" i="5"/>
  <c r="C105" i="5"/>
  <c r="C118" i="5"/>
  <c r="C94" i="5"/>
  <c r="M46" i="5"/>
  <c r="M33" i="5"/>
  <c r="M78" i="5"/>
  <c r="M65" i="5"/>
  <c r="M52" i="5"/>
  <c r="C106" i="5"/>
  <c r="C25" i="5"/>
  <c r="C84" i="5"/>
  <c r="M28" i="5"/>
  <c r="C90" i="5"/>
  <c r="M92" i="5"/>
  <c r="C46" i="5"/>
  <c r="C122" i="5"/>
  <c r="C162" i="5"/>
  <c r="C104" i="5"/>
  <c r="C128" i="5"/>
  <c r="C22" i="5"/>
  <c r="C12" i="5"/>
  <c r="M161" i="5"/>
  <c r="M71" i="5"/>
  <c r="C49" i="5"/>
  <c r="M148" i="5"/>
  <c r="M107" i="5"/>
  <c r="C36" i="5"/>
  <c r="M103" i="5"/>
  <c r="C81" i="5"/>
  <c r="C23" i="5"/>
  <c r="M139" i="5"/>
  <c r="C68" i="5"/>
  <c r="M135" i="5"/>
  <c r="C113" i="5"/>
  <c r="C55" i="5"/>
  <c r="C14" i="5"/>
  <c r="C100" i="5"/>
  <c r="M167" i="5"/>
  <c r="C145" i="5"/>
  <c r="C87" i="5"/>
  <c r="M12" i="5"/>
  <c r="C132" i="5"/>
  <c r="C42" i="5"/>
  <c r="C109" i="5"/>
  <c r="C119" i="5"/>
  <c r="M44" i="5"/>
  <c r="C164" i="5"/>
  <c r="C74" i="5"/>
  <c r="M15" i="5"/>
  <c r="C151" i="5"/>
  <c r="C141" i="5"/>
  <c r="C85" i="5"/>
  <c r="C43" i="5"/>
  <c r="M142" i="5"/>
  <c r="C144" i="5"/>
  <c r="C70" i="5"/>
  <c r="C102" i="5"/>
  <c r="M30" i="5"/>
  <c r="C153" i="5"/>
  <c r="M49" i="5"/>
  <c r="M36" i="5"/>
  <c r="C30" i="5"/>
  <c r="C167" i="5"/>
  <c r="M47" i="5"/>
  <c r="C117" i="5"/>
  <c r="C99" i="5"/>
  <c r="M132" i="5"/>
  <c r="M87" i="5"/>
  <c r="M164" i="5"/>
  <c r="C97" i="5"/>
  <c r="M155" i="5"/>
  <c r="C129" i="5"/>
  <c r="C116" i="5"/>
  <c r="C148" i="5"/>
  <c r="M60" i="5"/>
  <c r="C78" i="5"/>
  <c r="C101" i="5"/>
  <c r="C59" i="5"/>
  <c r="C83" i="5"/>
  <c r="M166" i="5"/>
  <c r="C17" i="5"/>
  <c r="M116" i="5"/>
  <c r="M140" i="5"/>
  <c r="M50" i="5"/>
  <c r="M42" i="5"/>
  <c r="M111" i="5"/>
  <c r="M53" i="5"/>
  <c r="C15" i="5"/>
  <c r="M82" i="5"/>
  <c r="M40" i="5"/>
  <c r="M143" i="5"/>
  <c r="M85" i="5"/>
  <c r="C47" i="5"/>
  <c r="M114" i="5"/>
  <c r="M72" i="5"/>
  <c r="C18" i="5"/>
  <c r="M117" i="5"/>
  <c r="C79" i="5"/>
  <c r="M146" i="5"/>
  <c r="M104" i="5"/>
  <c r="C50" i="5"/>
  <c r="M149" i="5"/>
  <c r="C111" i="5"/>
  <c r="C21" i="5"/>
  <c r="M136" i="5"/>
  <c r="C82" i="5"/>
  <c r="C24" i="5"/>
  <c r="C143" i="5"/>
  <c r="C53" i="5"/>
  <c r="M11" i="5"/>
  <c r="C114" i="5"/>
  <c r="C56" i="5"/>
  <c r="C80" i="5"/>
  <c r="M131" i="5"/>
  <c r="M121" i="5"/>
  <c r="M84" i="5"/>
  <c r="C28" i="5"/>
  <c r="C57" i="5"/>
  <c r="C60" i="5"/>
  <c r="C163" i="5"/>
  <c r="C158" i="5"/>
  <c r="C92" i="5"/>
  <c r="C121" i="5"/>
  <c r="C134" i="5"/>
  <c r="M17" i="5"/>
  <c r="C166" i="5"/>
  <c r="M154" i="5"/>
  <c r="M81" i="5"/>
  <c r="M74" i="5"/>
  <c r="C33" i="5"/>
  <c r="M75" i="5"/>
  <c r="C20" i="5"/>
  <c r="C65" i="5"/>
  <c r="C52" i="5"/>
  <c r="C71" i="5"/>
  <c r="C161" i="5"/>
  <c r="C135" i="5"/>
  <c r="C96" i="5"/>
  <c r="M147" i="5"/>
  <c r="M137" i="5"/>
  <c r="M129" i="5"/>
  <c r="M39" i="5"/>
  <c r="M79" i="5"/>
  <c r="M21" i="5"/>
  <c r="M45" i="5"/>
  <c r="C149" i="5"/>
  <c r="C107" i="5"/>
  <c r="M32" i="5"/>
  <c r="C152" i="5"/>
  <c r="M77" i="5"/>
  <c r="M138" i="5"/>
  <c r="C139" i="5"/>
  <c r="M64" i="5"/>
  <c r="C13" i="5"/>
  <c r="M109" i="5"/>
  <c r="C62" i="5"/>
  <c r="M58" i="5"/>
  <c r="M96" i="5"/>
  <c r="M22" i="5"/>
  <c r="M141" i="5"/>
  <c r="M35" i="5"/>
  <c r="M25" i="5"/>
  <c r="M128" i="5"/>
  <c r="M54" i="5"/>
  <c r="C16" i="5"/>
  <c r="M67" i="5"/>
  <c r="M57" i="5"/>
  <c r="M160" i="5"/>
  <c r="M86" i="5"/>
  <c r="C48" i="5"/>
  <c r="M99" i="5"/>
  <c r="M89" i="5"/>
  <c r="C35" i="5"/>
  <c r="M118" i="5"/>
  <c r="M126" i="5"/>
  <c r="M68" i="5"/>
  <c r="M108" i="5"/>
  <c r="M18" i="5"/>
  <c r="C138" i="5"/>
  <c r="C61" i="5"/>
  <c r="C120" i="5"/>
  <c r="C38" i="5"/>
  <c r="C131" i="5"/>
  <c r="M106" i="5"/>
  <c r="C89" i="5"/>
  <c r="C45" i="5"/>
  <c r="C124" i="5"/>
  <c r="M62" i="5"/>
  <c r="C156" i="5"/>
  <c r="M94" i="5"/>
  <c r="M59" i="5"/>
  <c r="M31" i="5"/>
  <c r="M13" i="5"/>
  <c r="M119" i="5"/>
  <c r="M151" i="5"/>
  <c r="C26" i="5"/>
  <c r="C58" i="5"/>
  <c r="M26" i="5"/>
  <c r="C72" i="5"/>
  <c r="K38" i="6"/>
  <c r="J56" i="6"/>
  <c r="K19" i="6" s="1"/>
  <c r="K5" i="6" l="1"/>
  <c r="K11" i="6"/>
  <c r="K35" i="6"/>
  <c r="K15" i="6"/>
  <c r="K30" i="6"/>
  <c r="K41" i="6"/>
  <c r="K16" i="6"/>
  <c r="K51" i="6"/>
  <c r="K28" i="6"/>
  <c r="K43" i="6"/>
  <c r="K17" i="6"/>
  <c r="K29" i="6"/>
  <c r="K34" i="6"/>
  <c r="K49" i="6"/>
  <c r="N22" i="5"/>
  <c r="O22" i="5"/>
  <c r="P22" i="5" s="1"/>
  <c r="D111" i="5"/>
  <c r="E111" i="5"/>
  <c r="F111" i="5" s="1"/>
  <c r="N71" i="5"/>
  <c r="O71" i="5"/>
  <c r="P71" i="5" s="1"/>
  <c r="E123" i="5"/>
  <c r="F123" i="5" s="1"/>
  <c r="D123" i="5"/>
  <c r="O20" i="5"/>
  <c r="P20" i="5" s="1"/>
  <c r="N20" i="5"/>
  <c r="D40" i="5"/>
  <c r="E40" i="5"/>
  <c r="F40" i="5" s="1"/>
  <c r="N94" i="5"/>
  <c r="O94" i="5"/>
  <c r="P94" i="5" s="1"/>
  <c r="O77" i="5"/>
  <c r="P77" i="5" s="1"/>
  <c r="N77" i="5"/>
  <c r="D52" i="5"/>
  <c r="E52" i="5"/>
  <c r="F52" i="5" s="1"/>
  <c r="O149" i="5"/>
  <c r="P149" i="5" s="1"/>
  <c r="N149" i="5"/>
  <c r="O114" i="5"/>
  <c r="P114" i="5" s="1"/>
  <c r="N114" i="5"/>
  <c r="N111" i="5"/>
  <c r="O111" i="5"/>
  <c r="P111" i="5" s="1"/>
  <c r="D59" i="5"/>
  <c r="E59" i="5"/>
  <c r="F59" i="5" s="1"/>
  <c r="D97" i="5"/>
  <c r="E97" i="5"/>
  <c r="F97" i="5" s="1"/>
  <c r="D30" i="5"/>
  <c r="E30" i="5"/>
  <c r="F30" i="5" s="1"/>
  <c r="N142" i="5"/>
  <c r="O142" i="5"/>
  <c r="P142" i="5" s="1"/>
  <c r="O44" i="5"/>
  <c r="P44" i="5" s="1"/>
  <c r="N44" i="5"/>
  <c r="O167" i="5"/>
  <c r="P167" i="5" s="1"/>
  <c r="N167" i="5"/>
  <c r="E23" i="5"/>
  <c r="F23" i="5" s="1"/>
  <c r="D23" i="5"/>
  <c r="O161" i="5"/>
  <c r="P161" i="5" s="1"/>
  <c r="N161" i="5"/>
  <c r="O92" i="5"/>
  <c r="P92" i="5" s="1"/>
  <c r="N92" i="5"/>
  <c r="N78" i="5"/>
  <c r="O78" i="5"/>
  <c r="P78" i="5" s="1"/>
  <c r="D44" i="5"/>
  <c r="E44" i="5"/>
  <c r="F44" i="5" s="1"/>
  <c r="D64" i="5"/>
  <c r="E64" i="5"/>
  <c r="F64" i="5" s="1"/>
  <c r="N41" i="5"/>
  <c r="O41" i="5"/>
  <c r="P41" i="5" s="1"/>
  <c r="N43" i="5"/>
  <c r="O43" i="5"/>
  <c r="P43" i="5" s="1"/>
  <c r="D165" i="5"/>
  <c r="E165" i="5"/>
  <c r="F165" i="5" s="1"/>
  <c r="N158" i="5"/>
  <c r="O158" i="5"/>
  <c r="P158" i="5" s="1"/>
  <c r="N123" i="5"/>
  <c r="O123" i="5"/>
  <c r="P123" i="5" s="1"/>
  <c r="N90" i="5"/>
  <c r="O90" i="5"/>
  <c r="P90" i="5" s="1"/>
  <c r="D77" i="5"/>
  <c r="E77" i="5"/>
  <c r="F77" i="5" s="1"/>
  <c r="N63" i="5"/>
  <c r="O63" i="5"/>
  <c r="P63" i="5" s="1"/>
  <c r="D98" i="5"/>
  <c r="E98" i="5"/>
  <c r="F98" i="5" s="1"/>
  <c r="D95" i="5"/>
  <c r="E95" i="5"/>
  <c r="F95" i="5" s="1"/>
  <c r="N56" i="5"/>
  <c r="O56" i="5"/>
  <c r="P56" i="5" s="1"/>
  <c r="O37" i="5"/>
  <c r="P37" i="5" s="1"/>
  <c r="N37" i="5"/>
  <c r="D146" i="5"/>
  <c r="E146" i="5"/>
  <c r="F146" i="5" s="1"/>
  <c r="D131" i="5"/>
  <c r="E131" i="5"/>
  <c r="F131" i="5" s="1"/>
  <c r="N154" i="5"/>
  <c r="O154" i="5"/>
  <c r="P154" i="5" s="1"/>
  <c r="D83" i="5"/>
  <c r="E83" i="5"/>
  <c r="F83" i="5" s="1"/>
  <c r="D164" i="5"/>
  <c r="E164" i="5"/>
  <c r="F164" i="5" s="1"/>
  <c r="E73" i="5"/>
  <c r="F73" i="5" s="1"/>
  <c r="D73" i="5"/>
  <c r="O125" i="5"/>
  <c r="P125" i="5" s="1"/>
  <c r="N125" i="5"/>
  <c r="N91" i="5"/>
  <c r="O91" i="5"/>
  <c r="P91" i="5" s="1"/>
  <c r="D35" i="5"/>
  <c r="E35" i="5"/>
  <c r="F35" i="5" s="1"/>
  <c r="D47" i="5"/>
  <c r="E47" i="5"/>
  <c r="F47" i="5" s="1"/>
  <c r="N42" i="5"/>
  <c r="O42" i="5"/>
  <c r="P42" i="5" s="1"/>
  <c r="D101" i="5"/>
  <c r="E101" i="5"/>
  <c r="F101" i="5" s="1"/>
  <c r="O164" i="5"/>
  <c r="P164" i="5" s="1"/>
  <c r="N164" i="5"/>
  <c r="O36" i="5"/>
  <c r="P36" i="5" s="1"/>
  <c r="N36" i="5"/>
  <c r="D43" i="5"/>
  <c r="E43" i="5"/>
  <c r="F43" i="5" s="1"/>
  <c r="D119" i="5"/>
  <c r="E119" i="5"/>
  <c r="F119" i="5" s="1"/>
  <c r="D100" i="5"/>
  <c r="E100" i="5"/>
  <c r="F100" i="5" s="1"/>
  <c r="D81" i="5"/>
  <c r="E81" i="5"/>
  <c r="F81" i="5" s="1"/>
  <c r="D12" i="5"/>
  <c r="E12" i="5"/>
  <c r="F12" i="5" s="1"/>
  <c r="D90" i="5"/>
  <c r="E90" i="5"/>
  <c r="F90" i="5" s="1"/>
  <c r="N33" i="5"/>
  <c r="O33" i="5"/>
  <c r="P33" i="5" s="1"/>
  <c r="E160" i="5"/>
  <c r="F160" i="5" s="1"/>
  <c r="D160" i="5"/>
  <c r="N102" i="5"/>
  <c r="O102" i="5"/>
  <c r="P102" i="5" s="1"/>
  <c r="O51" i="5"/>
  <c r="P51" i="5" s="1"/>
  <c r="N51" i="5"/>
  <c r="N80" i="5"/>
  <c r="O80" i="5"/>
  <c r="P80" i="5" s="1"/>
  <c r="N61" i="5"/>
  <c r="O61" i="5"/>
  <c r="P61" i="5" s="1"/>
  <c r="N150" i="5"/>
  <c r="O150" i="5"/>
  <c r="P150" i="5" s="1"/>
  <c r="D75" i="5"/>
  <c r="E75" i="5"/>
  <c r="F75" i="5" s="1"/>
  <c r="D140" i="5"/>
  <c r="E140" i="5"/>
  <c r="F140" i="5" s="1"/>
  <c r="D147" i="5"/>
  <c r="E147" i="5"/>
  <c r="F147" i="5" s="1"/>
  <c r="N23" i="5"/>
  <c r="O23" i="5"/>
  <c r="P23" i="5" s="1"/>
  <c r="N152" i="5"/>
  <c r="O152" i="5"/>
  <c r="P152" i="5" s="1"/>
  <c r="O133" i="5"/>
  <c r="P133" i="5" s="1"/>
  <c r="N133" i="5"/>
  <c r="O98" i="5"/>
  <c r="P98" i="5" s="1"/>
  <c r="N98" i="5"/>
  <c r="N95" i="5"/>
  <c r="O95" i="5"/>
  <c r="P95" i="5" s="1"/>
  <c r="K31" i="6"/>
  <c r="N57" i="5"/>
  <c r="O57" i="5"/>
  <c r="P57" i="5" s="1"/>
  <c r="D71" i="5"/>
  <c r="E71" i="5"/>
  <c r="F71" i="5" s="1"/>
  <c r="O53" i="5"/>
  <c r="P53" i="5" s="1"/>
  <c r="N53" i="5"/>
  <c r="D145" i="5"/>
  <c r="E145" i="5"/>
  <c r="F145" i="5" s="1"/>
  <c r="N115" i="5"/>
  <c r="O115" i="5"/>
  <c r="P115" i="5" s="1"/>
  <c r="N100" i="5"/>
  <c r="O100" i="5"/>
  <c r="P100" i="5" s="1"/>
  <c r="D76" i="5"/>
  <c r="E76" i="5"/>
  <c r="F76" i="5" s="1"/>
  <c r="D58" i="5"/>
  <c r="E58" i="5"/>
  <c r="F58" i="5" s="1"/>
  <c r="D65" i="5"/>
  <c r="E65" i="5"/>
  <c r="F65" i="5" s="1"/>
  <c r="N17" i="5"/>
  <c r="O17" i="5"/>
  <c r="P17" i="5" s="1"/>
  <c r="D53" i="5"/>
  <c r="E53" i="5"/>
  <c r="F53" i="5" s="1"/>
  <c r="D50" i="5"/>
  <c r="E50" i="5"/>
  <c r="F50" i="5" s="1"/>
  <c r="K20" i="6"/>
  <c r="K12" i="6"/>
  <c r="K22" i="6"/>
  <c r="D26" i="5"/>
  <c r="E26" i="5"/>
  <c r="F26" i="5" s="1"/>
  <c r="N62" i="5"/>
  <c r="O62" i="5"/>
  <c r="P62" i="5" s="1"/>
  <c r="D61" i="5"/>
  <c r="E61" i="5"/>
  <c r="F61" i="5" s="1"/>
  <c r="O89" i="5"/>
  <c r="P89" i="5" s="1"/>
  <c r="N89" i="5"/>
  <c r="O54" i="5"/>
  <c r="P54" i="5" s="1"/>
  <c r="N54" i="5"/>
  <c r="E62" i="5"/>
  <c r="F62" i="5" s="1"/>
  <c r="D62" i="5"/>
  <c r="O32" i="5"/>
  <c r="P32" i="5" s="1"/>
  <c r="N32" i="5"/>
  <c r="O137" i="5"/>
  <c r="P137" i="5" s="1"/>
  <c r="N137" i="5"/>
  <c r="D20" i="5"/>
  <c r="E20" i="5"/>
  <c r="F20" i="5" s="1"/>
  <c r="D134" i="5"/>
  <c r="E134" i="5"/>
  <c r="F134" i="5" s="1"/>
  <c r="O84" i="5"/>
  <c r="P84" i="5" s="1"/>
  <c r="N84" i="5"/>
  <c r="D143" i="5"/>
  <c r="E143" i="5"/>
  <c r="F143" i="5" s="1"/>
  <c r="N104" i="5"/>
  <c r="O104" i="5"/>
  <c r="P104" i="5" s="1"/>
  <c r="O85" i="5"/>
  <c r="P85" i="5" s="1"/>
  <c r="N85" i="5"/>
  <c r="O50" i="5"/>
  <c r="P50" i="5" s="1"/>
  <c r="N50" i="5"/>
  <c r="D78" i="5"/>
  <c r="E78" i="5"/>
  <c r="F78" i="5" s="1"/>
  <c r="N87" i="5"/>
  <c r="O87" i="5"/>
  <c r="P87" i="5" s="1"/>
  <c r="N49" i="5"/>
  <c r="O49" i="5"/>
  <c r="P49" i="5" s="1"/>
  <c r="E85" i="5"/>
  <c r="F85" i="5" s="1"/>
  <c r="D85" i="5"/>
  <c r="D109" i="5"/>
  <c r="E109" i="5"/>
  <c r="F109" i="5" s="1"/>
  <c r="D14" i="5"/>
  <c r="E14" i="5"/>
  <c r="F14" i="5" s="1"/>
  <c r="O103" i="5"/>
  <c r="P103" i="5" s="1"/>
  <c r="N103" i="5"/>
  <c r="D22" i="5"/>
  <c r="E22" i="5"/>
  <c r="F22" i="5" s="1"/>
  <c r="N28" i="5"/>
  <c r="O28" i="5"/>
  <c r="P28" i="5" s="1"/>
  <c r="N46" i="5"/>
  <c r="O46" i="5"/>
  <c r="P46" i="5" s="1"/>
  <c r="D91" i="5"/>
  <c r="E91" i="5"/>
  <c r="F91" i="5" s="1"/>
  <c r="D19" i="5"/>
  <c r="E19" i="5"/>
  <c r="F19" i="5" s="1"/>
  <c r="N157" i="5"/>
  <c r="O157" i="5"/>
  <c r="P157" i="5" s="1"/>
  <c r="D155" i="5"/>
  <c r="E155" i="5"/>
  <c r="F155" i="5" s="1"/>
  <c r="D136" i="5"/>
  <c r="E136" i="5"/>
  <c r="F136" i="5" s="1"/>
  <c r="D67" i="5"/>
  <c r="E67" i="5"/>
  <c r="F67" i="5" s="1"/>
  <c r="D29" i="5"/>
  <c r="E29" i="5"/>
  <c r="F29" i="5" s="1"/>
  <c r="E150" i="5"/>
  <c r="F150" i="5" s="1"/>
  <c r="D150" i="5"/>
  <c r="D54" i="5"/>
  <c r="E54" i="5"/>
  <c r="F54" i="5" s="1"/>
  <c r="N134" i="5"/>
  <c r="O134" i="5"/>
  <c r="P134" i="5" s="1"/>
  <c r="D37" i="5"/>
  <c r="E37" i="5"/>
  <c r="F37" i="5" s="1"/>
  <c r="D34" i="5"/>
  <c r="E34" i="5"/>
  <c r="F34" i="5" s="1"/>
  <c r="D31" i="5"/>
  <c r="E31" i="5"/>
  <c r="F31" i="5" s="1"/>
  <c r="N55" i="5"/>
  <c r="O55" i="5"/>
  <c r="P55" i="5" s="1"/>
  <c r="K25" i="6"/>
  <c r="N126" i="5"/>
  <c r="O126" i="5"/>
  <c r="P126" i="5" s="1"/>
  <c r="D114" i="5"/>
  <c r="E114" i="5"/>
  <c r="F114" i="5" s="1"/>
  <c r="D167" i="5"/>
  <c r="E167" i="5"/>
  <c r="F167" i="5" s="1"/>
  <c r="N65" i="5"/>
  <c r="O65" i="5"/>
  <c r="P65" i="5" s="1"/>
  <c r="N159" i="5"/>
  <c r="O159" i="5"/>
  <c r="P159" i="5" s="1"/>
  <c r="N26" i="5"/>
  <c r="O26" i="5"/>
  <c r="P26" i="5" s="1"/>
  <c r="O118" i="5"/>
  <c r="P118" i="5" s="1"/>
  <c r="N118" i="5"/>
  <c r="O39" i="5"/>
  <c r="P39" i="5" s="1"/>
  <c r="N39" i="5"/>
  <c r="D156" i="5"/>
  <c r="E156" i="5"/>
  <c r="F156" i="5" s="1"/>
  <c r="D16" i="5"/>
  <c r="E16" i="5"/>
  <c r="F16" i="5" s="1"/>
  <c r="N58" i="5"/>
  <c r="O58" i="5"/>
  <c r="P58" i="5" s="1"/>
  <c r="D152" i="5"/>
  <c r="E152" i="5"/>
  <c r="F152" i="5" s="1"/>
  <c r="N129" i="5"/>
  <c r="O129" i="5"/>
  <c r="P129" i="5" s="1"/>
  <c r="D28" i="5"/>
  <c r="E28" i="5"/>
  <c r="F28" i="5" s="1"/>
  <c r="K33" i="6"/>
  <c r="K23" i="6"/>
  <c r="K10" i="6"/>
  <c r="K26" i="6"/>
  <c r="N151" i="5"/>
  <c r="O151" i="5"/>
  <c r="P151" i="5" s="1"/>
  <c r="D124" i="5"/>
  <c r="E124" i="5"/>
  <c r="F124" i="5" s="1"/>
  <c r="D138" i="5"/>
  <c r="E138" i="5"/>
  <c r="F138" i="5" s="1"/>
  <c r="N99" i="5"/>
  <c r="O99" i="5"/>
  <c r="P99" i="5" s="1"/>
  <c r="N128" i="5"/>
  <c r="O128" i="5"/>
  <c r="P128" i="5" s="1"/>
  <c r="N109" i="5"/>
  <c r="O109" i="5"/>
  <c r="P109" i="5" s="1"/>
  <c r="D107" i="5"/>
  <c r="E107" i="5"/>
  <c r="F107" i="5" s="1"/>
  <c r="O147" i="5"/>
  <c r="P147" i="5" s="1"/>
  <c r="N147" i="5"/>
  <c r="N75" i="5"/>
  <c r="O75" i="5"/>
  <c r="P75" i="5" s="1"/>
  <c r="D121" i="5"/>
  <c r="E121" i="5"/>
  <c r="F121" i="5" s="1"/>
  <c r="N121" i="5"/>
  <c r="O121" i="5"/>
  <c r="P121" i="5" s="1"/>
  <c r="D24" i="5"/>
  <c r="E24" i="5"/>
  <c r="F24" i="5" s="1"/>
  <c r="O146" i="5"/>
  <c r="P146" i="5" s="1"/>
  <c r="N146" i="5"/>
  <c r="N143" i="5"/>
  <c r="O143" i="5"/>
  <c r="P143" i="5" s="1"/>
  <c r="N140" i="5"/>
  <c r="O140" i="5"/>
  <c r="P140" i="5" s="1"/>
  <c r="N60" i="5"/>
  <c r="O60" i="5"/>
  <c r="P60" i="5" s="1"/>
  <c r="O132" i="5"/>
  <c r="P132" i="5" s="1"/>
  <c r="N132" i="5"/>
  <c r="D153" i="5"/>
  <c r="E153" i="5"/>
  <c r="F153" i="5" s="1"/>
  <c r="E141" i="5"/>
  <c r="F141" i="5" s="1"/>
  <c r="D141" i="5"/>
  <c r="E42" i="5"/>
  <c r="F42" i="5" s="1"/>
  <c r="D42" i="5"/>
  <c r="E55" i="5"/>
  <c r="F55" i="5" s="1"/>
  <c r="D55" i="5"/>
  <c r="E36" i="5"/>
  <c r="F36" i="5" s="1"/>
  <c r="D36" i="5"/>
  <c r="E128" i="5"/>
  <c r="F128" i="5" s="1"/>
  <c r="D128" i="5"/>
  <c r="D84" i="5"/>
  <c r="E84" i="5"/>
  <c r="F84" i="5" s="1"/>
  <c r="D94" i="5"/>
  <c r="E94" i="5"/>
  <c r="F94" i="5" s="1"/>
  <c r="N113" i="5"/>
  <c r="O113" i="5"/>
  <c r="P113" i="5" s="1"/>
  <c r="O73" i="5"/>
  <c r="P73" i="5" s="1"/>
  <c r="N73" i="5"/>
  <c r="N38" i="5"/>
  <c r="O38" i="5"/>
  <c r="P38" i="5" s="1"/>
  <c r="E157" i="5"/>
  <c r="F157" i="5" s="1"/>
  <c r="D157" i="5"/>
  <c r="N16" i="5"/>
  <c r="O16" i="5"/>
  <c r="P16" i="5" s="1"/>
  <c r="D130" i="5"/>
  <c r="E130" i="5"/>
  <c r="F130" i="5" s="1"/>
  <c r="N76" i="5"/>
  <c r="O76" i="5"/>
  <c r="P76" i="5" s="1"/>
  <c r="D137" i="5"/>
  <c r="E137" i="5"/>
  <c r="F137" i="5" s="1"/>
  <c r="D41" i="5"/>
  <c r="E41" i="5"/>
  <c r="F41" i="5" s="1"/>
  <c r="D51" i="5"/>
  <c r="E51" i="5"/>
  <c r="F51" i="5" s="1"/>
  <c r="D127" i="5"/>
  <c r="E127" i="5"/>
  <c r="F127" i="5" s="1"/>
  <c r="N88" i="5"/>
  <c r="O88" i="5"/>
  <c r="P88" i="5" s="1"/>
  <c r="O69" i="5"/>
  <c r="P69" i="5" s="1"/>
  <c r="N69" i="5"/>
  <c r="N145" i="5"/>
  <c r="O145" i="5"/>
  <c r="P145" i="5" s="1"/>
  <c r="K32" i="6"/>
  <c r="N59" i="5"/>
  <c r="O59" i="5"/>
  <c r="P59" i="5" s="1"/>
  <c r="D60" i="5"/>
  <c r="E60" i="5"/>
  <c r="F60" i="5" s="1"/>
  <c r="D144" i="5"/>
  <c r="E144" i="5"/>
  <c r="F144" i="5" s="1"/>
  <c r="O144" i="5"/>
  <c r="P144" i="5" s="1"/>
  <c r="N144" i="5"/>
  <c r="D39" i="5"/>
  <c r="E39" i="5"/>
  <c r="F39" i="5" s="1"/>
  <c r="O162" i="5"/>
  <c r="P162" i="5" s="1"/>
  <c r="N162" i="5"/>
  <c r="N67" i="5"/>
  <c r="O67" i="5"/>
  <c r="P67" i="5" s="1"/>
  <c r="D57" i="5"/>
  <c r="E57" i="5"/>
  <c r="F57" i="5" s="1"/>
  <c r="K6" i="6"/>
  <c r="O18" i="5"/>
  <c r="P18" i="5" s="1"/>
  <c r="N18" i="5"/>
  <c r="D149" i="5"/>
  <c r="E149" i="5"/>
  <c r="F149" i="5" s="1"/>
  <c r="D33" i="5"/>
  <c r="E33" i="5"/>
  <c r="F33" i="5" s="1"/>
  <c r="D92" i="5"/>
  <c r="E92" i="5"/>
  <c r="F92" i="5" s="1"/>
  <c r="D82" i="5"/>
  <c r="E82" i="5"/>
  <c r="F82" i="5" s="1"/>
  <c r="N40" i="5"/>
  <c r="O40" i="5"/>
  <c r="P40" i="5" s="1"/>
  <c r="O116" i="5"/>
  <c r="P116" i="5" s="1"/>
  <c r="N116" i="5"/>
  <c r="D148" i="5"/>
  <c r="E148" i="5"/>
  <c r="F148" i="5" s="1"/>
  <c r="D99" i="5"/>
  <c r="E99" i="5"/>
  <c r="F99" i="5" s="1"/>
  <c r="N30" i="5"/>
  <c r="O30" i="5"/>
  <c r="P30" i="5" s="1"/>
  <c r="D151" i="5"/>
  <c r="E151" i="5"/>
  <c r="F151" i="5" s="1"/>
  <c r="D132" i="5"/>
  <c r="E132" i="5"/>
  <c r="F132" i="5" s="1"/>
  <c r="D113" i="5"/>
  <c r="E113" i="5"/>
  <c r="F113" i="5" s="1"/>
  <c r="N107" i="5"/>
  <c r="O107" i="5"/>
  <c r="P107" i="5" s="1"/>
  <c r="D104" i="5"/>
  <c r="E104" i="5"/>
  <c r="F104" i="5" s="1"/>
  <c r="D25" i="5"/>
  <c r="E25" i="5"/>
  <c r="F25" i="5" s="1"/>
  <c r="D118" i="5"/>
  <c r="E118" i="5"/>
  <c r="F118" i="5" s="1"/>
  <c r="D142" i="5"/>
  <c r="E142" i="5"/>
  <c r="F142" i="5" s="1"/>
  <c r="O83" i="5"/>
  <c r="P83" i="5" s="1"/>
  <c r="N83" i="5"/>
  <c r="N112" i="5"/>
  <c r="O112" i="5"/>
  <c r="P112" i="5" s="1"/>
  <c r="N93" i="5"/>
  <c r="O93" i="5"/>
  <c r="P93" i="5" s="1"/>
  <c r="D154" i="5"/>
  <c r="E154" i="5"/>
  <c r="F154" i="5" s="1"/>
  <c r="D126" i="5"/>
  <c r="E126" i="5"/>
  <c r="F126" i="5" s="1"/>
  <c r="N110" i="5"/>
  <c r="O110" i="5"/>
  <c r="P110" i="5" s="1"/>
  <c r="E108" i="5"/>
  <c r="F108" i="5" s="1"/>
  <c r="D108" i="5"/>
  <c r="D115" i="5"/>
  <c r="E115" i="5"/>
  <c r="F115" i="5" s="1"/>
  <c r="D27" i="5"/>
  <c r="E27" i="5"/>
  <c r="F27" i="5" s="1"/>
  <c r="O165" i="5"/>
  <c r="P165" i="5" s="1"/>
  <c r="N165" i="5"/>
  <c r="O130" i="5"/>
  <c r="P130" i="5" s="1"/>
  <c r="N130" i="5"/>
  <c r="N127" i="5"/>
  <c r="O127" i="5"/>
  <c r="P127" i="5" s="1"/>
  <c r="N153" i="5"/>
  <c r="O153" i="5"/>
  <c r="P153" i="5" s="1"/>
  <c r="K27" i="6"/>
  <c r="D72" i="5"/>
  <c r="E72" i="5"/>
  <c r="F72" i="5" s="1"/>
  <c r="N138" i="5"/>
  <c r="O138" i="5"/>
  <c r="P138" i="5" s="1"/>
  <c r="N72" i="5"/>
  <c r="O72" i="5"/>
  <c r="P72" i="5" s="1"/>
  <c r="N139" i="5"/>
  <c r="O139" i="5"/>
  <c r="P139" i="5" s="1"/>
  <c r="O156" i="5"/>
  <c r="P156" i="5" s="1"/>
  <c r="N156" i="5"/>
  <c r="D38" i="5"/>
  <c r="E38" i="5"/>
  <c r="F38" i="5" s="1"/>
  <c r="D166" i="5"/>
  <c r="E166" i="5"/>
  <c r="F166" i="5" s="1"/>
  <c r="N119" i="5"/>
  <c r="O119" i="5"/>
  <c r="P119" i="5" s="1"/>
  <c r="D48" i="5"/>
  <c r="E48" i="5"/>
  <c r="F48" i="5" s="1"/>
  <c r="D13" i="5"/>
  <c r="E13" i="5"/>
  <c r="F13" i="5" s="1"/>
  <c r="E96" i="5"/>
  <c r="F96" i="5" s="1"/>
  <c r="D96" i="5"/>
  <c r="D79" i="5"/>
  <c r="E79" i="5"/>
  <c r="F79" i="5" s="1"/>
  <c r="K18" i="6"/>
  <c r="K21" i="6"/>
  <c r="K36" i="6"/>
  <c r="N13" i="5"/>
  <c r="O13" i="5"/>
  <c r="P13" i="5" s="1"/>
  <c r="D89" i="5"/>
  <c r="E89" i="5"/>
  <c r="F89" i="5" s="1"/>
  <c r="N108" i="5"/>
  <c r="O108" i="5"/>
  <c r="P108" i="5" s="1"/>
  <c r="N86" i="5"/>
  <c r="O86" i="5"/>
  <c r="P86" i="5" s="1"/>
  <c r="O35" i="5"/>
  <c r="P35" i="5" s="1"/>
  <c r="N35" i="5"/>
  <c r="N64" i="5"/>
  <c r="O64" i="5"/>
  <c r="P64" i="5" s="1"/>
  <c r="O45" i="5"/>
  <c r="P45" i="5" s="1"/>
  <c r="N45" i="5"/>
  <c r="D135" i="5"/>
  <c r="E135" i="5"/>
  <c r="F135" i="5" s="1"/>
  <c r="N74" i="5"/>
  <c r="O74" i="5"/>
  <c r="P74" i="5" s="1"/>
  <c r="D158" i="5"/>
  <c r="E158" i="5"/>
  <c r="F158" i="5" s="1"/>
  <c r="D80" i="5"/>
  <c r="E80" i="5"/>
  <c r="F80" i="5" s="1"/>
  <c r="N136" i="5"/>
  <c r="O136" i="5"/>
  <c r="P136" i="5" s="1"/>
  <c r="O117" i="5"/>
  <c r="P117" i="5" s="1"/>
  <c r="N117" i="5"/>
  <c r="O82" i="5"/>
  <c r="P82" i="5" s="1"/>
  <c r="N82" i="5"/>
  <c r="D17" i="5"/>
  <c r="E17" i="5"/>
  <c r="F17" i="5" s="1"/>
  <c r="D116" i="5"/>
  <c r="E116" i="5"/>
  <c r="F116" i="5" s="1"/>
  <c r="D117" i="5"/>
  <c r="E117" i="5"/>
  <c r="F117" i="5" s="1"/>
  <c r="D102" i="5"/>
  <c r="E102" i="5"/>
  <c r="F102" i="5" s="1"/>
  <c r="O15" i="5"/>
  <c r="P15" i="5" s="1"/>
  <c r="N15" i="5"/>
  <c r="O12" i="5"/>
  <c r="P12" i="5" s="1"/>
  <c r="N12" i="5"/>
  <c r="O135" i="5"/>
  <c r="P135" i="5" s="1"/>
  <c r="N135" i="5"/>
  <c r="N148" i="5"/>
  <c r="O148" i="5"/>
  <c r="P148" i="5" s="1"/>
  <c r="E162" i="5"/>
  <c r="F162" i="5" s="1"/>
  <c r="D162" i="5"/>
  <c r="D106" i="5"/>
  <c r="E106" i="5"/>
  <c r="F106" i="5" s="1"/>
  <c r="D105" i="5"/>
  <c r="E105" i="5"/>
  <c r="F105" i="5" s="1"/>
  <c r="N97" i="5"/>
  <c r="O97" i="5"/>
  <c r="P97" i="5" s="1"/>
  <c r="D32" i="5"/>
  <c r="E32" i="5"/>
  <c r="F32" i="5" s="1"/>
  <c r="N27" i="5"/>
  <c r="O27" i="5"/>
  <c r="P27" i="5" s="1"/>
  <c r="E11" i="5"/>
  <c r="F11" i="5" s="1"/>
  <c r="D11" i="5"/>
  <c r="O34" i="5"/>
  <c r="P34" i="5" s="1"/>
  <c r="N34" i="5"/>
  <c r="D103" i="5"/>
  <c r="E103" i="5"/>
  <c r="F103" i="5" s="1"/>
  <c r="D93" i="5"/>
  <c r="E93" i="5"/>
  <c r="F93" i="5" s="1"/>
  <c r="N14" i="5"/>
  <c r="O14" i="5"/>
  <c r="P14" i="5" s="1"/>
  <c r="E133" i="5"/>
  <c r="F133" i="5" s="1"/>
  <c r="D133" i="5"/>
  <c r="D69" i="5"/>
  <c r="E69" i="5"/>
  <c r="F69" i="5" s="1"/>
  <c r="D66" i="5"/>
  <c r="E66" i="5"/>
  <c r="F66" i="5" s="1"/>
  <c r="D63" i="5"/>
  <c r="E63" i="5"/>
  <c r="F63" i="5" s="1"/>
  <c r="N24" i="5"/>
  <c r="O24" i="5"/>
  <c r="P24" i="5" s="1"/>
  <c r="O163" i="5"/>
  <c r="P163" i="5" s="1"/>
  <c r="N163" i="5"/>
  <c r="K7" i="6"/>
  <c r="N79" i="5"/>
  <c r="O79" i="5"/>
  <c r="P79" i="5" s="1"/>
  <c r="N155" i="5"/>
  <c r="O155" i="5"/>
  <c r="P155" i="5" s="1"/>
  <c r="D46" i="5"/>
  <c r="E46" i="5"/>
  <c r="F46" i="5" s="1"/>
  <c r="D88" i="5"/>
  <c r="E88" i="5"/>
  <c r="F88" i="5" s="1"/>
  <c r="O96" i="5"/>
  <c r="P96" i="5" s="1"/>
  <c r="N96" i="5"/>
  <c r="N11" i="5"/>
  <c r="O11" i="5"/>
  <c r="P11" i="5" s="1"/>
  <c r="D120" i="5"/>
  <c r="E120" i="5"/>
  <c r="F120" i="5" s="1"/>
  <c r="K14" i="6"/>
  <c r="D45" i="5"/>
  <c r="E45" i="5"/>
  <c r="F45" i="5" s="1"/>
  <c r="O25" i="5"/>
  <c r="P25" i="5" s="1"/>
  <c r="N25" i="5"/>
  <c r="O131" i="5"/>
  <c r="P131" i="5" s="1"/>
  <c r="N131" i="5"/>
  <c r="K9" i="6"/>
  <c r="K24" i="6"/>
  <c r="K8" i="6"/>
  <c r="K37" i="6"/>
  <c r="N31" i="5"/>
  <c r="O31" i="5"/>
  <c r="P31" i="5" s="1"/>
  <c r="N106" i="5"/>
  <c r="O106" i="5"/>
  <c r="P106" i="5" s="1"/>
  <c r="O68" i="5"/>
  <c r="P68" i="5" s="1"/>
  <c r="N68" i="5"/>
  <c r="N160" i="5"/>
  <c r="O160" i="5"/>
  <c r="P160" i="5" s="1"/>
  <c r="N141" i="5"/>
  <c r="O141" i="5"/>
  <c r="P141" i="5" s="1"/>
  <c r="D139" i="5"/>
  <c r="E139" i="5"/>
  <c r="F139" i="5" s="1"/>
  <c r="O21" i="5"/>
  <c r="P21" i="5" s="1"/>
  <c r="N21" i="5"/>
  <c r="D161" i="5"/>
  <c r="E161" i="5"/>
  <c r="F161" i="5" s="1"/>
  <c r="N81" i="5"/>
  <c r="O81" i="5"/>
  <c r="P81" i="5" s="1"/>
  <c r="D163" i="5"/>
  <c r="E163" i="5"/>
  <c r="F163" i="5" s="1"/>
  <c r="D56" i="5"/>
  <c r="E56" i="5"/>
  <c r="F56" i="5" s="1"/>
  <c r="D21" i="5"/>
  <c r="E21" i="5"/>
  <c r="F21" i="5" s="1"/>
  <c r="D18" i="5"/>
  <c r="E18" i="5"/>
  <c r="F18" i="5" s="1"/>
  <c r="D15" i="5"/>
  <c r="E15" i="5"/>
  <c r="F15" i="5" s="1"/>
  <c r="N166" i="5"/>
  <c r="O166" i="5"/>
  <c r="P166" i="5" s="1"/>
  <c r="D129" i="5"/>
  <c r="E129" i="5"/>
  <c r="F129" i="5" s="1"/>
  <c r="N47" i="5"/>
  <c r="O47" i="5"/>
  <c r="P47" i="5" s="1"/>
  <c r="D70" i="5"/>
  <c r="E70" i="5"/>
  <c r="F70" i="5" s="1"/>
  <c r="E74" i="5"/>
  <c r="F74" i="5" s="1"/>
  <c r="D74" i="5"/>
  <c r="E87" i="5"/>
  <c r="F87" i="5" s="1"/>
  <c r="D87" i="5"/>
  <c r="E68" i="5"/>
  <c r="F68" i="5" s="1"/>
  <c r="D68" i="5"/>
  <c r="E49" i="5"/>
  <c r="F49" i="5" s="1"/>
  <c r="D49" i="5"/>
  <c r="E122" i="5"/>
  <c r="F122" i="5" s="1"/>
  <c r="D122" i="5"/>
  <c r="O52" i="5"/>
  <c r="P52" i="5" s="1"/>
  <c r="N52" i="5"/>
  <c r="D86" i="5"/>
  <c r="E86" i="5"/>
  <c r="F86" i="5" s="1"/>
  <c r="N105" i="5"/>
  <c r="O105" i="5"/>
  <c r="P105" i="5" s="1"/>
  <c r="N70" i="5"/>
  <c r="O70" i="5"/>
  <c r="P70" i="5" s="1"/>
  <c r="O19" i="5"/>
  <c r="P19" i="5" s="1"/>
  <c r="N19" i="5"/>
  <c r="N48" i="5"/>
  <c r="O48" i="5"/>
  <c r="P48" i="5" s="1"/>
  <c r="N124" i="5"/>
  <c r="O124" i="5"/>
  <c r="P124" i="5" s="1"/>
  <c r="D110" i="5"/>
  <c r="E110" i="5"/>
  <c r="F110" i="5" s="1"/>
  <c r="D125" i="5"/>
  <c r="E125" i="5"/>
  <c r="F125" i="5" s="1"/>
  <c r="N122" i="5"/>
  <c r="O122" i="5"/>
  <c r="P122" i="5" s="1"/>
  <c r="N29" i="5"/>
  <c r="O29" i="5"/>
  <c r="P29" i="5" s="1"/>
  <c r="D159" i="5"/>
  <c r="E159" i="5"/>
  <c r="F159" i="5" s="1"/>
  <c r="N120" i="5"/>
  <c r="O120" i="5"/>
  <c r="P120" i="5" s="1"/>
  <c r="O101" i="5"/>
  <c r="P101" i="5" s="1"/>
  <c r="N101" i="5"/>
  <c r="O66" i="5"/>
  <c r="P66" i="5" s="1"/>
  <c r="N66" i="5"/>
  <c r="D112" i="5"/>
  <c r="E112" i="5"/>
  <c r="F112" i="5" s="1"/>
  <c r="K13" i="6"/>
  <c r="K56" i="6" l="1"/>
  <c r="U13" i="5"/>
  <c r="U17" i="5"/>
  <c r="S4" i="5" l="1"/>
</calcChain>
</file>

<file path=xl/sharedStrings.xml><?xml version="1.0" encoding="utf-8"?>
<sst xmlns="http://schemas.openxmlformats.org/spreadsheetml/2006/main" count="148" uniqueCount="92">
  <si>
    <t>Сообщение инициатора:</t>
  </si>
  <si>
    <t>Сообщение отвечика:</t>
  </si>
  <si>
    <t>Алфавит</t>
  </si>
  <si>
    <t>Номер символа алфавита</t>
  </si>
  <si>
    <t>Шифр</t>
  </si>
  <si>
    <t>Ключ</t>
  </si>
  <si>
    <t>уважаемый игорь феодосьевич, получил отправленные вами данные, ознакомлюсь и выскажу окончательное решение , с уважением 02.08.2002 порхун димитрий дмитриевич.</t>
  </si>
  <si>
    <t>уважаемый порхун димитрий, безмерно рад нашему сотрудничеству, надеюсь на его дальнейшее успешное и взаимовыгодное развитие, с уважением игорь феодосьевич.</t>
  </si>
  <si>
    <t>Длина конкатенация  сообщений инициатора и ответчика:</t>
  </si>
  <si>
    <t>Ключ:</t>
  </si>
  <si>
    <t>Конкатенация  сообщений:</t>
  </si>
  <si>
    <t>Зашифрованная строка:</t>
  </si>
  <si>
    <t>Номер символа в алфавите после сдвига</t>
  </si>
  <si>
    <t>Новый символ</t>
  </si>
  <si>
    <t>Первый столбец</t>
  </si>
  <si>
    <t>Второй столбец</t>
  </si>
  <si>
    <t>Номер символа зашифрованной строки</t>
  </si>
  <si>
    <t>Зашифрованный символ</t>
  </si>
  <si>
    <t>Номер зашифрованного символа в алфавите</t>
  </si>
  <si>
    <t>Номер расшифрованного символа в алфавите</t>
  </si>
  <si>
    <t>Расшифрованный символ</t>
  </si>
  <si>
    <t>ключ</t>
  </si>
  <si>
    <t>Расшифрованная строка:</t>
  </si>
  <si>
    <t>первый столбец</t>
  </si>
  <si>
    <t>Частотный анализ исходного текста</t>
  </si>
  <si>
    <t>Номер символа</t>
  </si>
  <si>
    <t>Символ</t>
  </si>
  <si>
    <t>Количество вхождений</t>
  </si>
  <si>
    <t>Частота символа</t>
  </si>
  <si>
    <t>Сумма:</t>
  </si>
  <si>
    <t>Частотный анализ зашифрованного текста</t>
  </si>
  <si>
    <t>Анализ алфавита</t>
  </si>
  <si>
    <t>Буква</t>
  </si>
  <si>
    <t>Частота</t>
  </si>
  <si>
    <t>о</t>
  </si>
  <si>
    <t>е</t>
  </si>
  <si>
    <t>а</t>
  </si>
  <si>
    <t>и</t>
  </si>
  <si>
    <t>н</t>
  </si>
  <si>
    <t>т</t>
  </si>
  <si>
    <t>с</t>
  </si>
  <si>
    <t>р</t>
  </si>
  <si>
    <t>в</t>
  </si>
  <si>
    <t>л</t>
  </si>
  <si>
    <t>к</t>
  </si>
  <si>
    <t>м</t>
  </si>
  <si>
    <t>д</t>
  </si>
  <si>
    <t>п</t>
  </si>
  <si>
    <t>у</t>
  </si>
  <si>
    <t>я</t>
  </si>
  <si>
    <t>ы</t>
  </si>
  <si>
    <t>ь</t>
  </si>
  <si>
    <t>г</t>
  </si>
  <si>
    <t>з</t>
  </si>
  <si>
    <t>б</t>
  </si>
  <si>
    <t>ч</t>
  </si>
  <si>
    <t>й</t>
  </si>
  <si>
    <t>х</t>
  </si>
  <si>
    <t>ж</t>
  </si>
  <si>
    <t>ш</t>
  </si>
  <si>
    <t>ю</t>
  </si>
  <si>
    <t>ц</t>
  </si>
  <si>
    <t>щ</t>
  </si>
  <si>
    <t>э</t>
  </si>
  <si>
    <t>ф</t>
  </si>
  <si>
    <t xml:space="preserve"> </t>
  </si>
  <si>
    <t>ё</t>
  </si>
  <si>
    <t>ъ</t>
  </si>
  <si>
    <t>"</t>
  </si>
  <si>
    <t>,</t>
  </si>
  <si>
    <t>.</t>
  </si>
  <si>
    <t>&gt;</t>
  </si>
  <si>
    <t>&lt;</t>
  </si>
  <si>
    <t>+</t>
  </si>
  <si>
    <t>-</t>
  </si>
  <si>
    <t>=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</si>
  <si>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</si>
  <si>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</si>
  <si>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</si>
  <si>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</si>
  <si>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</si>
  <si>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</si>
  <si>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</si>
  <si>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</si>
  <si>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</si>
  <si>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</si>
  <si>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Номер позиции символа строки</t>
  </si>
  <si>
    <t>Значение символа строки</t>
  </si>
  <si>
    <t>С14</t>
  </si>
  <si>
    <t>J3</t>
  </si>
  <si>
    <t>С11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</si>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</sst>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;[Red]0.000"/>
    <numFmt numFmtId="166" formatCode="0.0;[Red]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0" xfId="0" applyNumberFormat="1"/>
    <xf numFmtId="49" fontId="0" fillId="0" borderId="1" xfId="0" applyNumberFormat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Частотный анализ исходного текста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175405166101492E-2"/>
          <c:y val="0.11754188293504672"/>
          <c:w val="0.92904155256664311"/>
          <c:h val="0.753439714591886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Статистика!$C$5:$C$55</c:f>
              <c:strCache>
                <c:ptCount val="51"/>
                <c:pt idx="0">
                  <c:v> </c:v>
                </c:pt>
                <c:pt idx="1">
                  <c:v>е</c:v>
                </c:pt>
                <c:pt idx="2">
                  <c:v>и</c:v>
                </c:pt>
                <c:pt idx="3">
                  <c:v>о</c:v>
                </c:pt>
                <c:pt idx="4">
                  <c:v>н</c:v>
                </c:pt>
                <c:pt idx="5">
                  <c:v>а</c:v>
                </c:pt>
                <c:pt idx="6">
                  <c:v>в</c:v>
                </c:pt>
                <c:pt idx="7">
                  <c:v>р</c:v>
                </c:pt>
                <c:pt idx="8">
                  <c:v>у</c:v>
                </c:pt>
                <c:pt idx="9">
                  <c:v>м</c:v>
                </c:pt>
                <c:pt idx="10">
                  <c:v>д</c:v>
                </c:pt>
                <c:pt idx="11">
                  <c:v>с</c:v>
                </c:pt>
                <c:pt idx="12">
                  <c:v>т</c:v>
                </c:pt>
                <c:pt idx="13">
                  <c:v>ь</c:v>
                </c:pt>
                <c:pt idx="14">
                  <c:v>,</c:v>
                </c:pt>
                <c:pt idx="15">
                  <c:v>л</c:v>
                </c:pt>
                <c:pt idx="16">
                  <c:v>ч</c:v>
                </c:pt>
                <c:pt idx="17">
                  <c:v>ы</c:v>
                </c:pt>
                <c:pt idx="18">
                  <c:v>ж</c:v>
                </c:pt>
                <c:pt idx="19">
                  <c:v>п</c:v>
                </c:pt>
                <c:pt idx="20">
                  <c:v>й</c:v>
                </c:pt>
                <c:pt idx="21">
                  <c:v>.</c:v>
                </c:pt>
                <c:pt idx="22">
                  <c:v>г</c:v>
                </c:pt>
                <c:pt idx="23">
                  <c:v>з</c:v>
                </c:pt>
                <c:pt idx="24">
                  <c:v>ш</c:v>
                </c:pt>
                <c:pt idx="25">
                  <c:v>0</c:v>
                </c:pt>
                <c:pt idx="26">
                  <c:v>к</c:v>
                </c:pt>
                <c:pt idx="27">
                  <c:v>2</c:v>
                </c:pt>
                <c:pt idx="28">
                  <c:v>ю</c:v>
                </c:pt>
                <c:pt idx="29">
                  <c:v>ф</c:v>
                </c:pt>
                <c:pt idx="30">
                  <c:v>х</c:v>
                </c:pt>
                <c:pt idx="31">
                  <c:v>б</c:v>
                </c:pt>
                <c:pt idx="32">
                  <c:v>8</c:v>
                </c:pt>
                <c:pt idx="33">
                  <c:v>3</c:v>
                </c:pt>
                <c:pt idx="34">
                  <c:v>я</c:v>
                </c:pt>
                <c:pt idx="35">
                  <c:v>ц</c:v>
                </c:pt>
                <c:pt idx="36">
                  <c:v>1</c:v>
                </c:pt>
                <c:pt idx="37">
                  <c:v>"</c:v>
                </c:pt>
                <c:pt idx="38">
                  <c:v>&gt;</c:v>
                </c:pt>
                <c:pt idx="39">
                  <c:v>&lt;</c:v>
                </c:pt>
                <c:pt idx="40">
                  <c:v>+</c:v>
                </c:pt>
                <c:pt idx="41">
                  <c:v>-</c:v>
                </c:pt>
                <c:pt idx="42">
                  <c:v>=</c:v>
                </c:pt>
                <c:pt idx="43">
                  <c:v>щ</c:v>
                </c:pt>
                <c:pt idx="44">
                  <c:v>ъ</c:v>
                </c:pt>
                <c:pt idx="45">
                  <c:v>э</c:v>
                </c:pt>
                <c:pt idx="46">
                  <c:v>4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9</c:v>
                </c:pt>
              </c:strCache>
            </c:strRef>
          </c:cat>
          <c:val>
            <c:numRef>
              <c:f>Статистика!$E$5:$E$55</c:f>
              <c:numCache>
                <c:formatCode>General</c:formatCode>
                <c:ptCount val="51"/>
                <c:pt idx="0">
                  <c:v>0.11464968152866242</c:v>
                </c:pt>
                <c:pt idx="1">
                  <c:v>0.10191082802547771</c:v>
                </c:pt>
                <c:pt idx="2">
                  <c:v>7.6433121019108277E-2</c:v>
                </c:pt>
                <c:pt idx="3">
                  <c:v>7.0063694267515922E-2</c:v>
                </c:pt>
                <c:pt idx="4">
                  <c:v>6.3694267515923567E-2</c:v>
                </c:pt>
                <c:pt idx="5">
                  <c:v>6.0509554140127389E-2</c:v>
                </c:pt>
                <c:pt idx="6">
                  <c:v>4.4585987261146494E-2</c:v>
                </c:pt>
                <c:pt idx="7">
                  <c:v>4.1401273885350316E-2</c:v>
                </c:pt>
                <c:pt idx="8">
                  <c:v>3.8216560509554139E-2</c:v>
                </c:pt>
                <c:pt idx="9">
                  <c:v>3.8216560509554139E-2</c:v>
                </c:pt>
                <c:pt idx="10">
                  <c:v>3.5031847133757961E-2</c:v>
                </c:pt>
                <c:pt idx="11">
                  <c:v>3.1847133757961783E-2</c:v>
                </c:pt>
                <c:pt idx="12">
                  <c:v>2.5477707006369428E-2</c:v>
                </c:pt>
                <c:pt idx="13">
                  <c:v>2.5477707006369428E-2</c:v>
                </c:pt>
                <c:pt idx="14">
                  <c:v>1.9108280254777069E-2</c:v>
                </c:pt>
                <c:pt idx="15">
                  <c:v>1.9108280254777069E-2</c:v>
                </c:pt>
                <c:pt idx="16">
                  <c:v>1.9108280254777069E-2</c:v>
                </c:pt>
                <c:pt idx="17">
                  <c:v>1.9108280254777069E-2</c:v>
                </c:pt>
                <c:pt idx="18">
                  <c:v>1.5923566878980892E-2</c:v>
                </c:pt>
                <c:pt idx="19">
                  <c:v>1.5923566878980892E-2</c:v>
                </c:pt>
                <c:pt idx="20">
                  <c:v>1.5923566878980892E-2</c:v>
                </c:pt>
                <c:pt idx="21">
                  <c:v>1.2738853503184714E-2</c:v>
                </c:pt>
                <c:pt idx="22">
                  <c:v>1.2738853503184714E-2</c:v>
                </c:pt>
                <c:pt idx="23">
                  <c:v>1.2738853503184714E-2</c:v>
                </c:pt>
                <c:pt idx="24">
                  <c:v>1.2738853503184714E-2</c:v>
                </c:pt>
                <c:pt idx="25">
                  <c:v>1.2738853503184714E-2</c:v>
                </c:pt>
                <c:pt idx="26">
                  <c:v>9.5541401273885346E-3</c:v>
                </c:pt>
                <c:pt idx="27">
                  <c:v>9.5541401273885346E-3</c:v>
                </c:pt>
                <c:pt idx="28">
                  <c:v>6.369426751592357E-3</c:v>
                </c:pt>
                <c:pt idx="29">
                  <c:v>6.369426751592357E-3</c:v>
                </c:pt>
                <c:pt idx="30">
                  <c:v>6.369426751592357E-3</c:v>
                </c:pt>
                <c:pt idx="31">
                  <c:v>3.1847133757961785E-3</c:v>
                </c:pt>
                <c:pt idx="32">
                  <c:v>3.1847133757961785E-3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9A-45AD-A4D8-7120A5C1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839248"/>
        <c:axId val="284839632"/>
      </c:barChart>
      <c:catAx>
        <c:axId val="28483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839632"/>
        <c:crosses val="autoZero"/>
        <c:auto val="1"/>
        <c:lblAlgn val="ctr"/>
        <c:lblOffset val="100"/>
        <c:noMultiLvlLbl val="0"/>
      </c:catAx>
      <c:valAx>
        <c:axId val="2848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83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Частотный</a:t>
            </a:r>
            <a:r>
              <a:rPr lang="ru-RU" baseline="0"/>
              <a:t> анализ зашифрованного текста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573290305412941E-2"/>
          <c:y val="7.5444508494672685E-2"/>
          <c:w val="0.93168210825045206"/>
          <c:h val="0.8302664487708971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Статистика!$I$5:$I$55</c:f>
              <c:strCache>
                <c:ptCount val="51"/>
                <c:pt idx="0">
                  <c:v>д</c:v>
                </c:pt>
                <c:pt idx="1">
                  <c:v>т</c:v>
                </c:pt>
                <c:pt idx="2">
                  <c:v>х</c:v>
                </c:pt>
                <c:pt idx="3">
                  <c:v>ы</c:v>
                </c:pt>
                <c:pt idx="4">
                  <c:v>ъ</c:v>
                </c:pt>
                <c:pt idx="5">
                  <c:v>н</c:v>
                </c:pt>
                <c:pt idx="6">
                  <c:v>п</c:v>
                </c:pt>
                <c:pt idx="7">
                  <c:v>э</c:v>
                </c:pt>
                <c:pt idx="8">
                  <c:v>0</c:v>
                </c:pt>
                <c:pt idx="9">
                  <c:v>щ</c:v>
                </c:pt>
                <c:pt idx="10">
                  <c:v>с</c:v>
                </c:pt>
                <c:pt idx="11">
                  <c:v>ю</c:v>
                </c:pt>
                <c:pt idx="12">
                  <c:v>я</c:v>
                </c:pt>
                <c:pt idx="13">
                  <c:v>9</c:v>
                </c:pt>
                <c:pt idx="14">
                  <c:v>4</c:v>
                </c:pt>
                <c:pt idx="15">
                  <c:v>ш</c:v>
                </c:pt>
                <c:pt idx="16">
                  <c:v>ж</c:v>
                </c:pt>
                <c:pt idx="17">
                  <c:v>8</c:v>
                </c:pt>
                <c:pt idx="18">
                  <c:v>ц</c:v>
                </c:pt>
                <c:pt idx="19">
                  <c:v>ь</c:v>
                </c:pt>
                <c:pt idx="20">
                  <c:v>у</c:v>
                </c:pt>
                <c:pt idx="21">
                  <c:v>ф</c:v>
                </c:pt>
                <c:pt idx="22">
                  <c:v>5</c:v>
                </c:pt>
                <c:pt idx="23">
                  <c:v>.</c:v>
                </c:pt>
                <c:pt idx="24">
                  <c:v>з</c:v>
                </c:pt>
                <c:pt idx="25">
                  <c:v>р</c:v>
                </c:pt>
                <c:pt idx="26">
                  <c:v>ч</c:v>
                </c:pt>
                <c:pt idx="27">
                  <c:v>&lt;</c:v>
                </c:pt>
                <c:pt idx="28">
                  <c:v>2</c:v>
                </c:pt>
                <c:pt idx="29">
                  <c:v>1</c:v>
                </c:pt>
                <c:pt idx="30">
                  <c:v>"</c:v>
                </c:pt>
                <c:pt idx="31">
                  <c:v>в</c:v>
                </c:pt>
                <c:pt idx="32">
                  <c:v>о</c:v>
                </c:pt>
                <c:pt idx="33">
                  <c:v>й</c:v>
                </c:pt>
                <c:pt idx="34">
                  <c:v>3</c:v>
                </c:pt>
                <c:pt idx="35">
                  <c:v>&gt;</c:v>
                </c:pt>
                <c:pt idx="36">
                  <c:v>л</c:v>
                </c:pt>
                <c:pt idx="37">
                  <c:v>+</c:v>
                </c:pt>
                <c:pt idx="38">
                  <c:v>=</c:v>
                </c:pt>
                <c:pt idx="39">
                  <c:v>м</c:v>
                </c:pt>
                <c:pt idx="40">
                  <c:v> </c:v>
                </c:pt>
                <c:pt idx="41">
                  <c:v>6</c:v>
                </c:pt>
                <c:pt idx="42">
                  <c:v>-</c:v>
                </c:pt>
                <c:pt idx="43">
                  <c:v>б</c:v>
                </c:pt>
                <c:pt idx="44">
                  <c:v>и</c:v>
                </c:pt>
                <c:pt idx="45">
                  <c:v>к</c:v>
                </c:pt>
                <c:pt idx="46">
                  <c:v>а</c:v>
                </c:pt>
                <c:pt idx="47">
                  <c:v>7</c:v>
                </c:pt>
                <c:pt idx="48">
                  <c:v>,</c:v>
                </c:pt>
                <c:pt idx="49">
                  <c:v>г</c:v>
                </c:pt>
                <c:pt idx="50">
                  <c:v>е</c:v>
                </c:pt>
              </c:strCache>
            </c:strRef>
          </c:cat>
          <c:val>
            <c:numRef>
              <c:f>Статистика!$K$5:$K$55</c:f>
              <c:numCache>
                <c:formatCode>General</c:formatCode>
                <c:ptCount val="51"/>
                <c:pt idx="0">
                  <c:v>0.11464968152866242</c:v>
                </c:pt>
                <c:pt idx="1">
                  <c:v>0.10191082802547771</c:v>
                </c:pt>
                <c:pt idx="2">
                  <c:v>7.6433121019108277E-2</c:v>
                </c:pt>
                <c:pt idx="3">
                  <c:v>7.0063694267515922E-2</c:v>
                </c:pt>
                <c:pt idx="4">
                  <c:v>6.3694267515923567E-2</c:v>
                </c:pt>
                <c:pt idx="5">
                  <c:v>6.0509554140127389E-2</c:v>
                </c:pt>
                <c:pt idx="6">
                  <c:v>4.4585987261146494E-2</c:v>
                </c:pt>
                <c:pt idx="7">
                  <c:v>4.1401273885350316E-2</c:v>
                </c:pt>
                <c:pt idx="8">
                  <c:v>3.8216560509554139E-2</c:v>
                </c:pt>
                <c:pt idx="9">
                  <c:v>3.8216560509554139E-2</c:v>
                </c:pt>
                <c:pt idx="10">
                  <c:v>3.5031847133757961E-2</c:v>
                </c:pt>
                <c:pt idx="11">
                  <c:v>3.1847133757961783E-2</c:v>
                </c:pt>
                <c:pt idx="12">
                  <c:v>2.5477707006369428E-2</c:v>
                </c:pt>
                <c:pt idx="13">
                  <c:v>2.5477707006369428E-2</c:v>
                </c:pt>
                <c:pt idx="14">
                  <c:v>1.9108280254777069E-2</c:v>
                </c:pt>
                <c:pt idx="15">
                  <c:v>1.9108280254777069E-2</c:v>
                </c:pt>
                <c:pt idx="16">
                  <c:v>1.9108280254777069E-2</c:v>
                </c:pt>
                <c:pt idx="17">
                  <c:v>1.9108280254777069E-2</c:v>
                </c:pt>
                <c:pt idx="18">
                  <c:v>1.5923566878980892E-2</c:v>
                </c:pt>
                <c:pt idx="19">
                  <c:v>1.5923566878980892E-2</c:v>
                </c:pt>
                <c:pt idx="20">
                  <c:v>1.5923566878980892E-2</c:v>
                </c:pt>
                <c:pt idx="21">
                  <c:v>1.2738853503184714E-2</c:v>
                </c:pt>
                <c:pt idx="22">
                  <c:v>1.2738853503184714E-2</c:v>
                </c:pt>
                <c:pt idx="23">
                  <c:v>1.2738853503184714E-2</c:v>
                </c:pt>
                <c:pt idx="24">
                  <c:v>1.2738853503184714E-2</c:v>
                </c:pt>
                <c:pt idx="25">
                  <c:v>1.2738853503184714E-2</c:v>
                </c:pt>
                <c:pt idx="26">
                  <c:v>9.5541401273885346E-3</c:v>
                </c:pt>
                <c:pt idx="27">
                  <c:v>9.5541401273885346E-3</c:v>
                </c:pt>
                <c:pt idx="28">
                  <c:v>6.369426751592357E-3</c:v>
                </c:pt>
                <c:pt idx="29">
                  <c:v>6.369426751592357E-3</c:v>
                </c:pt>
                <c:pt idx="30">
                  <c:v>6.369426751592357E-3</c:v>
                </c:pt>
                <c:pt idx="31">
                  <c:v>3.1847133757961785E-3</c:v>
                </c:pt>
                <c:pt idx="32">
                  <c:v>3.1847133757961785E-3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72-497C-B1E3-3A9F2A223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934368"/>
        <c:axId val="284968392"/>
      </c:barChart>
      <c:catAx>
        <c:axId val="28493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968392"/>
        <c:crosses val="autoZero"/>
        <c:auto val="1"/>
        <c:lblAlgn val="ctr"/>
        <c:lblOffset val="100"/>
        <c:noMultiLvlLbl val="0"/>
      </c:catAx>
      <c:valAx>
        <c:axId val="28496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93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 алфавита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Статистика!$M$5:$M$56</c:f>
              <c:strCache>
                <c:ptCount val="52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б</c:v>
                </c:pt>
                <c:pt idx="21">
                  <c:v>ч</c:v>
                </c:pt>
                <c:pt idx="22">
                  <c:v>й</c:v>
                </c:pt>
                <c:pt idx="23">
                  <c:v>х</c:v>
                </c:pt>
                <c:pt idx="24">
                  <c:v>ж</c:v>
                </c:pt>
                <c:pt idx="25">
                  <c:v>ш</c:v>
                </c:pt>
                <c:pt idx="26">
                  <c:v>ю</c:v>
                </c:pt>
                <c:pt idx="27">
                  <c:v>ц</c:v>
                </c:pt>
                <c:pt idx="28">
                  <c:v>щ</c:v>
                </c:pt>
                <c:pt idx="29">
                  <c:v>э</c:v>
                </c:pt>
                <c:pt idx="30">
                  <c:v>ф</c:v>
                </c:pt>
                <c:pt idx="31">
                  <c:v>"</c:v>
                </c:pt>
                <c:pt idx="32">
                  <c:v>,</c:v>
                </c:pt>
                <c:pt idx="33">
                  <c:v>.</c:v>
                </c:pt>
                <c:pt idx="34">
                  <c:v>&gt;</c:v>
                </c:pt>
                <c:pt idx="35">
                  <c:v>&lt;</c:v>
                </c:pt>
                <c:pt idx="36">
                  <c:v>+</c:v>
                </c:pt>
                <c:pt idx="37">
                  <c:v>-</c:v>
                </c:pt>
                <c:pt idx="38">
                  <c:v>=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8</c:v>
                </c:pt>
                <c:pt idx="48">
                  <c:v>9</c:v>
                </c:pt>
                <c:pt idx="49">
                  <c:v> </c:v>
                </c:pt>
                <c:pt idx="50">
                  <c:v>ё</c:v>
                </c:pt>
                <c:pt idx="51">
                  <c:v>ъ</c:v>
                </c:pt>
              </c:strCache>
            </c:strRef>
          </c:cat>
          <c:val>
            <c:numRef>
              <c:f>Статистика!$N$5:$N$56</c:f>
              <c:numCache>
                <c:formatCode>0.000;[Red]0.000</c:formatCode>
                <c:ptCount val="52"/>
                <c:pt idx="0">
                  <c:v>0.109169696969697</c:v>
                </c:pt>
                <c:pt idx="1">
                  <c:v>8.3969696969696972E-2</c:v>
                </c:pt>
                <c:pt idx="2">
                  <c:v>7.9569696969696971E-2</c:v>
                </c:pt>
                <c:pt idx="3">
                  <c:v>7.2969696969696962E-2</c:v>
                </c:pt>
                <c:pt idx="4">
                  <c:v>6.646969696969697E-2</c:v>
                </c:pt>
                <c:pt idx="5">
                  <c:v>6.2069696969696969E-2</c:v>
                </c:pt>
                <c:pt idx="6">
                  <c:v>5.4169696969696965E-2</c:v>
                </c:pt>
                <c:pt idx="7">
                  <c:v>4.6769696969696968E-2</c:v>
                </c:pt>
                <c:pt idx="8">
                  <c:v>4.4869696969696969E-2</c:v>
                </c:pt>
                <c:pt idx="9">
                  <c:v>4.3469696969696964E-2</c:v>
                </c:pt>
                <c:pt idx="10">
                  <c:v>3.4369696969696967E-2</c:v>
                </c:pt>
                <c:pt idx="11">
                  <c:v>3.1569696969696963E-2</c:v>
                </c:pt>
                <c:pt idx="12">
                  <c:v>2.926969696969697E-2</c:v>
                </c:pt>
                <c:pt idx="13">
                  <c:v>2.756969696969697E-2</c:v>
                </c:pt>
                <c:pt idx="14">
                  <c:v>2.5669696969696971E-2</c:v>
                </c:pt>
                <c:pt idx="15">
                  <c:v>1.956969696969697E-2</c:v>
                </c:pt>
                <c:pt idx="16">
                  <c:v>1.8469696969696969E-2</c:v>
                </c:pt>
                <c:pt idx="17">
                  <c:v>1.6869696969696969E-2</c:v>
                </c:pt>
                <c:pt idx="18">
                  <c:v>1.6469696969696971E-2</c:v>
                </c:pt>
                <c:pt idx="19">
                  <c:v>1.5969696969696971E-2</c:v>
                </c:pt>
                <c:pt idx="20">
                  <c:v>1.5369696969696971E-2</c:v>
                </c:pt>
                <c:pt idx="21">
                  <c:v>1.3869696969696969E-2</c:v>
                </c:pt>
                <c:pt idx="22">
                  <c:v>1.1569696969696969E-2</c:v>
                </c:pt>
                <c:pt idx="23">
                  <c:v>9.16969696969697E-3</c:v>
                </c:pt>
                <c:pt idx="24">
                  <c:v>8.8696969696969701E-3</c:v>
                </c:pt>
                <c:pt idx="25">
                  <c:v>6.7696969696969698E-3</c:v>
                </c:pt>
                <c:pt idx="26">
                  <c:v>5.8696969696969701E-3</c:v>
                </c:pt>
                <c:pt idx="27">
                  <c:v>4.2696969696969693E-3</c:v>
                </c:pt>
                <c:pt idx="28">
                  <c:v>3.0696969696969697E-3</c:v>
                </c:pt>
                <c:pt idx="29">
                  <c:v>2.6696969696969699E-3</c:v>
                </c:pt>
                <c:pt idx="30">
                  <c:v>2.0696969696969696E-3</c:v>
                </c:pt>
                <c:pt idx="31">
                  <c:v>5.3030303030303036E-4</c:v>
                </c:pt>
                <c:pt idx="32">
                  <c:v>5.3030303030303036E-4</c:v>
                </c:pt>
                <c:pt idx="33">
                  <c:v>5.3030303030303036E-4</c:v>
                </c:pt>
                <c:pt idx="34">
                  <c:v>5.3030303030303036E-4</c:v>
                </c:pt>
                <c:pt idx="35">
                  <c:v>5.3030303030303036E-4</c:v>
                </c:pt>
                <c:pt idx="36">
                  <c:v>5.3030303030303036E-4</c:v>
                </c:pt>
                <c:pt idx="37">
                  <c:v>5.3030303030303036E-4</c:v>
                </c:pt>
                <c:pt idx="38">
                  <c:v>5.3030303030303036E-4</c:v>
                </c:pt>
                <c:pt idx="39">
                  <c:v>5.3030303030303036E-4</c:v>
                </c:pt>
                <c:pt idx="40">
                  <c:v>5.3030303030303036E-4</c:v>
                </c:pt>
                <c:pt idx="41">
                  <c:v>5.3030303030303036E-4</c:v>
                </c:pt>
                <c:pt idx="42">
                  <c:v>5.3030303030303036E-4</c:v>
                </c:pt>
                <c:pt idx="43">
                  <c:v>5.3030303030303036E-4</c:v>
                </c:pt>
                <c:pt idx="44">
                  <c:v>5.3030303030303036E-4</c:v>
                </c:pt>
                <c:pt idx="45">
                  <c:v>5.3030303030303036E-4</c:v>
                </c:pt>
                <c:pt idx="46">
                  <c:v>5.3030303030303036E-4</c:v>
                </c:pt>
                <c:pt idx="47">
                  <c:v>5.3030303030303036E-4</c:v>
                </c:pt>
                <c:pt idx="48">
                  <c:v>5.3030303030303036E-4</c:v>
                </c:pt>
                <c:pt idx="49">
                  <c:v>5.3030303030303036E-4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9E7-477E-AF94-DBC8426CDC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5004968"/>
        <c:axId val="285005352"/>
      </c:barChart>
      <c:catAx>
        <c:axId val="285004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005352"/>
        <c:crosses val="autoZero"/>
        <c:auto val="1"/>
        <c:lblAlgn val="ctr"/>
        <c:lblOffset val="100"/>
        <c:noMultiLvlLbl val="0"/>
      </c:catAx>
      <c:valAx>
        <c:axId val="285005352"/>
        <c:scaling>
          <c:orientation val="minMax"/>
        </c:scaling>
        <c:delete val="1"/>
        <c:axPos val="l"/>
        <c:numFmt formatCode="0.000;[Red]0.000" sourceLinked="1"/>
        <c:majorTickMark val="none"/>
        <c:minorTickMark val="none"/>
        <c:tickLblPos val="nextTo"/>
        <c:crossAx val="285004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23</xdr:row>
      <xdr:rowOff>0</xdr:rowOff>
    </xdr:from>
    <xdr:to>
      <xdr:col>29</xdr:col>
      <xdr:colOff>410823</xdr:colOff>
      <xdr:row>24</xdr:row>
      <xdr:rowOff>93384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2F6D7F7-F091-B0DE-A710-8458FD92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5265420"/>
          <a:ext cx="8945223" cy="276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23</xdr:row>
      <xdr:rowOff>38100</xdr:rowOff>
    </xdr:from>
    <xdr:to>
      <xdr:col>30</xdr:col>
      <xdr:colOff>190500</xdr:colOff>
      <xdr:row>24</xdr:row>
      <xdr:rowOff>161925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6134100"/>
          <a:ext cx="75057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0</xdr:rowOff>
    </xdr:from>
    <xdr:to>
      <xdr:col>29</xdr:col>
      <xdr:colOff>254693</xdr:colOff>
      <xdr:row>31</xdr:row>
      <xdr:rowOff>153760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FF383DA7-A75A-4B49-9AFF-0EF6ACCC1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34</xdr:row>
      <xdr:rowOff>0</xdr:rowOff>
    </xdr:from>
    <xdr:to>
      <xdr:col>29</xdr:col>
      <xdr:colOff>255930</xdr:colOff>
      <xdr:row>63</xdr:row>
      <xdr:rowOff>17318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A3B6355A-E12D-4261-BB4F-A4DC22A92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19</xdr:row>
      <xdr:rowOff>0</xdr:rowOff>
    </xdr:from>
    <xdr:to>
      <xdr:col>44</xdr:col>
      <xdr:colOff>227481</xdr:colOff>
      <xdr:row>45</xdr:row>
      <xdr:rowOff>72117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7C11150D-2324-496E-9FFA-3897BC90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-\Downloads\Kopia_novoe_zadan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лфавит"/>
      <sheetName val="Данные"/>
      <sheetName val="Шифрование"/>
      <sheetName val="Расшифровка"/>
      <sheetName val="Статистика"/>
      <sheetName val="Лист2"/>
    </sheetNames>
    <sheetDataSet>
      <sheetData sheetId="0" refreshError="1">
        <row r="1">
          <cell r="A1" t="str">
            <v>"</v>
          </cell>
        </row>
        <row r="2">
          <cell r="A2" t="str">
            <v>,</v>
          </cell>
        </row>
        <row r="3">
          <cell r="A3" t="str">
            <v>.</v>
          </cell>
        </row>
        <row r="4">
          <cell r="A4" t="str">
            <v>&gt;</v>
          </cell>
        </row>
        <row r="5">
          <cell r="A5" t="str">
            <v>&lt;</v>
          </cell>
        </row>
        <row r="6">
          <cell r="A6" t="str">
            <v>+</v>
          </cell>
        </row>
        <row r="7">
          <cell r="A7" t="str">
            <v>-</v>
          </cell>
        </row>
        <row r="8">
          <cell r="A8" t="str">
            <v>=</v>
          </cell>
        </row>
        <row r="9">
          <cell r="A9" t="str">
            <v>а</v>
          </cell>
        </row>
        <row r="10">
          <cell r="A10" t="str">
            <v>б</v>
          </cell>
        </row>
        <row r="11">
          <cell r="A11" t="str">
            <v>в</v>
          </cell>
        </row>
        <row r="12">
          <cell r="A12" t="str">
            <v>г</v>
          </cell>
        </row>
        <row r="13">
          <cell r="A13" t="str">
            <v>д</v>
          </cell>
        </row>
        <row r="14">
          <cell r="A14" t="str">
            <v>е</v>
          </cell>
        </row>
        <row r="15">
          <cell r="A15" t="str">
            <v>ж</v>
          </cell>
        </row>
        <row r="16">
          <cell r="A16" t="str">
            <v>з</v>
          </cell>
        </row>
        <row r="17">
          <cell r="A17" t="str">
            <v>и</v>
          </cell>
        </row>
        <row r="18">
          <cell r="A18" t="str">
            <v>й</v>
          </cell>
        </row>
        <row r="19">
          <cell r="A19" t="str">
            <v>к</v>
          </cell>
        </row>
        <row r="20">
          <cell r="A20" t="str">
            <v>л</v>
          </cell>
        </row>
        <row r="21">
          <cell r="A21" t="str">
            <v>м</v>
          </cell>
        </row>
        <row r="22">
          <cell r="A22" t="str">
            <v>н</v>
          </cell>
        </row>
        <row r="23">
          <cell r="A23" t="str">
            <v>о</v>
          </cell>
        </row>
        <row r="24">
          <cell r="A24" t="str">
            <v>п</v>
          </cell>
        </row>
        <row r="25">
          <cell r="A25" t="str">
            <v>р</v>
          </cell>
        </row>
        <row r="26">
          <cell r="A26" t="str">
            <v>с</v>
          </cell>
        </row>
        <row r="27">
          <cell r="A27" t="str">
            <v>т</v>
          </cell>
        </row>
        <row r="28">
          <cell r="A28" t="str">
            <v>у</v>
          </cell>
        </row>
        <row r="29">
          <cell r="A29" t="str">
            <v>ф</v>
          </cell>
        </row>
        <row r="30">
          <cell r="A30" t="str">
            <v>х</v>
          </cell>
        </row>
        <row r="31">
          <cell r="A31" t="str">
            <v>ц</v>
          </cell>
        </row>
        <row r="32">
          <cell r="A32" t="str">
            <v>ч</v>
          </cell>
        </row>
        <row r="33">
          <cell r="A33" t="str">
            <v>ш</v>
          </cell>
        </row>
        <row r="34">
          <cell r="A34" t="str">
            <v>щ</v>
          </cell>
        </row>
        <row r="35">
          <cell r="A35" t="str">
            <v>ъ</v>
          </cell>
        </row>
        <row r="36">
          <cell r="A36" t="str">
            <v>ы</v>
          </cell>
        </row>
        <row r="37">
          <cell r="A37" t="str">
            <v>ь</v>
          </cell>
        </row>
        <row r="38">
          <cell r="A38" t="str">
            <v>э</v>
          </cell>
        </row>
        <row r="39">
          <cell r="A39" t="str">
            <v>ю</v>
          </cell>
        </row>
        <row r="40">
          <cell r="A40" t="str">
            <v>я</v>
          </cell>
        </row>
        <row r="41">
          <cell r="A41" t="str">
            <v>0</v>
          </cell>
        </row>
        <row r="42">
          <cell r="A42" t="str">
            <v>1</v>
          </cell>
        </row>
        <row r="43">
          <cell r="A43" t="str">
            <v>2</v>
          </cell>
        </row>
        <row r="44">
          <cell r="A44" t="str">
            <v>3</v>
          </cell>
        </row>
        <row r="45">
          <cell r="A45" t="str">
            <v>4</v>
          </cell>
        </row>
        <row r="46">
          <cell r="A46" t="str">
            <v>5</v>
          </cell>
        </row>
        <row r="47">
          <cell r="A47" t="str">
            <v>6</v>
          </cell>
        </row>
        <row r="48">
          <cell r="A48" t="str">
            <v>7</v>
          </cell>
        </row>
        <row r="49">
          <cell r="A49" t="str">
            <v>8</v>
          </cell>
        </row>
        <row r="50">
          <cell r="A50" t="str">
            <v>9</v>
          </cell>
        </row>
        <row r="51">
          <cell r="A51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C22" sqref="C22"/>
    </sheetView>
  </sheetViews>
  <sheetFormatPr defaultRowHeight="15" x14ac:dyDescent="0.25"/>
  <sheetData>
    <row r="1" spans="1:1" x14ac:dyDescent="0.25">
      <c r="A1" s="9" t="s">
        <v>68</v>
      </c>
    </row>
    <row r="2" spans="1:1" x14ac:dyDescent="0.25">
      <c r="A2" s="9" t="s">
        <v>69</v>
      </c>
    </row>
    <row r="3" spans="1:1" x14ac:dyDescent="0.25">
      <c r="A3" s="9" t="s">
        <v>70</v>
      </c>
    </row>
    <row r="4" spans="1:1" x14ac:dyDescent="0.25">
      <c r="A4" s="9" t="s">
        <v>71</v>
      </c>
    </row>
    <row r="5" spans="1:1" x14ac:dyDescent="0.25">
      <c r="A5" s="9" t="s">
        <v>72</v>
      </c>
    </row>
    <row r="6" spans="1:1" x14ac:dyDescent="0.25">
      <c r="A6" s="9" t="s">
        <v>73</v>
      </c>
    </row>
    <row r="7" spans="1:1" x14ac:dyDescent="0.25">
      <c r="A7" s="9" t="s">
        <v>74</v>
      </c>
    </row>
    <row r="8" spans="1:1" x14ac:dyDescent="0.25">
      <c r="A8" s="9" t="s">
        <v>75</v>
      </c>
    </row>
    <row r="9" spans="1:1" x14ac:dyDescent="0.25">
      <c r="A9" s="9" t="s">
        <v>36</v>
      </c>
    </row>
    <row r="10" spans="1:1" x14ac:dyDescent="0.25">
      <c r="A10" s="9" t="s">
        <v>54</v>
      </c>
    </row>
    <row r="11" spans="1:1" x14ac:dyDescent="0.25">
      <c r="A11" s="9" t="s">
        <v>42</v>
      </c>
    </row>
    <row r="12" spans="1:1" x14ac:dyDescent="0.25">
      <c r="A12" s="9" t="s">
        <v>52</v>
      </c>
    </row>
    <row r="13" spans="1:1" x14ac:dyDescent="0.25">
      <c r="A13" s="9" t="s">
        <v>46</v>
      </c>
    </row>
    <row r="14" spans="1:1" x14ac:dyDescent="0.25">
      <c r="A14" s="9" t="s">
        <v>35</v>
      </c>
    </row>
    <row r="15" spans="1:1" x14ac:dyDescent="0.25">
      <c r="A15" s="9" t="s">
        <v>58</v>
      </c>
    </row>
    <row r="16" spans="1:1" x14ac:dyDescent="0.25">
      <c r="A16" s="9" t="s">
        <v>53</v>
      </c>
    </row>
    <row r="17" spans="1:1" x14ac:dyDescent="0.25">
      <c r="A17" s="9" t="s">
        <v>37</v>
      </c>
    </row>
    <row r="18" spans="1:1" x14ac:dyDescent="0.25">
      <c r="A18" s="9" t="s">
        <v>56</v>
      </c>
    </row>
    <row r="19" spans="1:1" x14ac:dyDescent="0.25">
      <c r="A19" s="9" t="s">
        <v>44</v>
      </c>
    </row>
    <row r="20" spans="1:1" x14ac:dyDescent="0.25">
      <c r="A20" s="9" t="s">
        <v>43</v>
      </c>
    </row>
    <row r="21" spans="1:1" x14ac:dyDescent="0.25">
      <c r="A21" s="9" t="s">
        <v>45</v>
      </c>
    </row>
    <row r="22" spans="1:1" x14ac:dyDescent="0.25">
      <c r="A22" s="9" t="s">
        <v>38</v>
      </c>
    </row>
    <row r="23" spans="1:1" x14ac:dyDescent="0.25">
      <c r="A23" s="9" t="s">
        <v>34</v>
      </c>
    </row>
    <row r="24" spans="1:1" x14ac:dyDescent="0.25">
      <c r="A24" s="9" t="s">
        <v>47</v>
      </c>
    </row>
    <row r="25" spans="1:1" x14ac:dyDescent="0.25">
      <c r="A25" s="9" t="s">
        <v>41</v>
      </c>
    </row>
    <row r="26" spans="1:1" x14ac:dyDescent="0.25">
      <c r="A26" s="9" t="s">
        <v>40</v>
      </c>
    </row>
    <row r="27" spans="1:1" x14ac:dyDescent="0.25">
      <c r="A27" s="9" t="s">
        <v>39</v>
      </c>
    </row>
    <row r="28" spans="1:1" x14ac:dyDescent="0.25">
      <c r="A28" s="9" t="s">
        <v>48</v>
      </c>
    </row>
    <row r="29" spans="1:1" x14ac:dyDescent="0.25">
      <c r="A29" s="9" t="s">
        <v>64</v>
      </c>
    </row>
    <row r="30" spans="1:1" x14ac:dyDescent="0.25">
      <c r="A30" s="9" t="s">
        <v>57</v>
      </c>
    </row>
    <row r="31" spans="1:1" x14ac:dyDescent="0.25">
      <c r="A31" s="9" t="s">
        <v>61</v>
      </c>
    </row>
    <row r="32" spans="1:1" x14ac:dyDescent="0.25">
      <c r="A32" s="9" t="s">
        <v>55</v>
      </c>
    </row>
    <row r="33" spans="1:1" x14ac:dyDescent="0.25">
      <c r="A33" s="9" t="s">
        <v>59</v>
      </c>
    </row>
    <row r="34" spans="1:1" x14ac:dyDescent="0.25">
      <c r="A34" s="9" t="s">
        <v>62</v>
      </c>
    </row>
    <row r="35" spans="1:1" x14ac:dyDescent="0.25">
      <c r="A35" s="9" t="s">
        <v>67</v>
      </c>
    </row>
    <row r="36" spans="1:1" x14ac:dyDescent="0.25">
      <c r="A36" s="9" t="s">
        <v>50</v>
      </c>
    </row>
    <row r="37" spans="1:1" x14ac:dyDescent="0.25">
      <c r="A37" s="9" t="s">
        <v>51</v>
      </c>
    </row>
    <row r="38" spans="1:1" x14ac:dyDescent="0.25">
      <c r="A38" s="9" t="s">
        <v>63</v>
      </c>
    </row>
    <row r="39" spans="1:1" x14ac:dyDescent="0.25">
      <c r="A39" s="9" t="s">
        <v>60</v>
      </c>
    </row>
    <row r="40" spans="1:1" x14ac:dyDescent="0.25">
      <c r="A40" s="9" t="s">
        <v>49</v>
      </c>
    </row>
    <row r="41" spans="1:1" x14ac:dyDescent="0.25">
      <c r="A41" s="9" t="s">
        <v>76</v>
      </c>
    </row>
    <row r="42" spans="1:1" x14ac:dyDescent="0.25">
      <c r="A42" s="9" t="s">
        <v>77</v>
      </c>
    </row>
    <row r="43" spans="1:1" x14ac:dyDescent="0.25">
      <c r="A43" s="9" t="s">
        <v>78</v>
      </c>
    </row>
    <row r="44" spans="1:1" x14ac:dyDescent="0.25">
      <c r="A44" s="9" t="s">
        <v>79</v>
      </c>
    </row>
    <row r="45" spans="1:1" x14ac:dyDescent="0.25">
      <c r="A45" s="9" t="s">
        <v>80</v>
      </c>
    </row>
    <row r="46" spans="1:1" x14ac:dyDescent="0.25">
      <c r="A46" s="9" t="s">
        <v>81</v>
      </c>
    </row>
    <row r="47" spans="1:1" x14ac:dyDescent="0.25">
      <c r="A47" s="9" t="s">
        <v>82</v>
      </c>
    </row>
    <row r="48" spans="1:1" x14ac:dyDescent="0.25">
      <c r="A48" s="9" t="s">
        <v>83</v>
      </c>
    </row>
    <row r="49" spans="1:1" x14ac:dyDescent="0.25">
      <c r="A49" s="9" t="s">
        <v>84</v>
      </c>
    </row>
    <row r="50" spans="1:1" x14ac:dyDescent="0.25">
      <c r="A50" s="9" t="s">
        <v>85</v>
      </c>
    </row>
    <row r="51" spans="1:1" x14ac:dyDescent="0.25">
      <c r="A51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workbookViewId="0">
      <selection activeCell="D5" sqref="D5"/>
    </sheetView>
  </sheetViews>
  <sheetFormatPr defaultRowHeight="15" x14ac:dyDescent="0.25"/>
  <cols>
    <col min="4" max="54" width="6" customWidth="1"/>
  </cols>
  <sheetData>
    <row r="1" spans="1:54" x14ac:dyDescent="0.25">
      <c r="A1" s="14" t="s">
        <v>0</v>
      </c>
      <c r="B1" s="14"/>
      <c r="C1" s="14"/>
      <c r="D1" s="18" t="s">
        <v>6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1:54" x14ac:dyDescent="0.25">
      <c r="A2" s="14" t="s">
        <v>1</v>
      </c>
      <c r="B2" s="14"/>
      <c r="C2" s="14"/>
      <c r="D2" s="19" t="s">
        <v>7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54" x14ac:dyDescent="0.25">
      <c r="A3" s="15" t="s">
        <v>2</v>
      </c>
      <c r="B3" s="16"/>
      <c r="C3" s="17"/>
      <c r="D3" s="1" t="str">
        <f t="array" ref="D3:BB3">TRANSPOSE(Алфавит)</f>
        <v>"</v>
      </c>
      <c r="E3" s="1" t="str">
        <v>,</v>
      </c>
      <c r="F3" s="1" t="str">
        <v>.</v>
      </c>
      <c r="G3" s="1" t="str">
        <v>&gt;</v>
      </c>
      <c r="H3" s="1" t="str">
        <v>&lt;</v>
      </c>
      <c r="I3" s="1" t="str">
        <v>+</v>
      </c>
      <c r="J3" s="1" t="str">
        <v>-</v>
      </c>
      <c r="K3" s="1" t="str">
        <v>=</v>
      </c>
      <c r="L3" s="1" t="str">
        <v>а</v>
      </c>
      <c r="M3" s="1" t="str">
        <v>б</v>
      </c>
      <c r="N3" s="1" t="str">
        <v>в</v>
      </c>
      <c r="O3" s="1" t="str">
        <v>г</v>
      </c>
      <c r="P3" s="1" t="str">
        <v>д</v>
      </c>
      <c r="Q3" s="1" t="str">
        <v>е</v>
      </c>
      <c r="R3" s="1" t="str">
        <v>ж</v>
      </c>
      <c r="S3" s="1" t="str">
        <v>з</v>
      </c>
      <c r="T3" s="1" t="str">
        <v>и</v>
      </c>
      <c r="U3" s="1" t="str">
        <v>й</v>
      </c>
      <c r="V3" s="1" t="str">
        <v>к</v>
      </c>
      <c r="W3" s="1" t="str">
        <v>л</v>
      </c>
      <c r="X3" s="1" t="str">
        <v>м</v>
      </c>
      <c r="Y3" s="1" t="str">
        <v>н</v>
      </c>
      <c r="Z3" s="1" t="str">
        <v>о</v>
      </c>
      <c r="AA3" s="1" t="str">
        <v>п</v>
      </c>
      <c r="AB3" s="1" t="str">
        <v>р</v>
      </c>
      <c r="AC3" s="1" t="str">
        <v>с</v>
      </c>
      <c r="AD3" s="1" t="str">
        <v>т</v>
      </c>
      <c r="AE3" s="1" t="str">
        <v>у</v>
      </c>
      <c r="AF3" s="1" t="str">
        <v>ф</v>
      </c>
      <c r="AG3" s="1" t="str">
        <v>х</v>
      </c>
      <c r="AH3" s="1" t="str">
        <v>ц</v>
      </c>
      <c r="AI3" s="1" t="str">
        <v>ч</v>
      </c>
      <c r="AJ3" s="1" t="str">
        <v>ш</v>
      </c>
      <c r="AK3" s="1" t="str">
        <v>щ</v>
      </c>
      <c r="AL3" s="1" t="str">
        <v>ъ</v>
      </c>
      <c r="AM3" s="1" t="str">
        <v>ы</v>
      </c>
      <c r="AN3" s="1" t="str">
        <v>ь</v>
      </c>
      <c r="AO3" s="1" t="str">
        <v>э</v>
      </c>
      <c r="AP3" s="1" t="str">
        <v>ю</v>
      </c>
      <c r="AQ3" s="1" t="str">
        <v>я</v>
      </c>
      <c r="AR3" s="1" t="str">
        <v>0</v>
      </c>
      <c r="AS3" s="1" t="str">
        <v>1</v>
      </c>
      <c r="AT3" s="1" t="str">
        <v>2</v>
      </c>
      <c r="AU3" s="1" t="str">
        <v>3</v>
      </c>
      <c r="AV3" s="1" t="str">
        <v>4</v>
      </c>
      <c r="AW3" s="1" t="str">
        <v>5</v>
      </c>
      <c r="AX3" s="1" t="str">
        <v>6</v>
      </c>
      <c r="AY3" s="1" t="str">
        <v>7</v>
      </c>
      <c r="AZ3" s="1" t="str">
        <v>8</v>
      </c>
      <c r="BA3" s="1" t="str">
        <v>9</v>
      </c>
      <c r="BB3" s="2" t="str">
        <v xml:space="preserve"> </v>
      </c>
    </row>
    <row r="4" spans="1:54" x14ac:dyDescent="0.25">
      <c r="A4" s="14" t="s">
        <v>3</v>
      </c>
      <c r="B4" s="14"/>
      <c r="C4" s="14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>
        <v>31</v>
      </c>
      <c r="AI4" s="2">
        <v>32</v>
      </c>
      <c r="AJ4" s="2">
        <v>33</v>
      </c>
      <c r="AK4" s="2">
        <v>34</v>
      </c>
      <c r="AL4" s="2">
        <v>35</v>
      </c>
      <c r="AM4" s="2">
        <v>36</v>
      </c>
      <c r="AN4" s="2">
        <v>37</v>
      </c>
      <c r="AO4" s="2">
        <v>38</v>
      </c>
      <c r="AP4" s="2">
        <v>39</v>
      </c>
      <c r="AQ4" s="2">
        <v>40</v>
      </c>
      <c r="AR4" s="2">
        <v>41</v>
      </c>
      <c r="AS4" s="2">
        <v>42</v>
      </c>
      <c r="AT4" s="2">
        <v>43</v>
      </c>
      <c r="AU4" s="2">
        <v>44</v>
      </c>
      <c r="AV4" s="2">
        <v>45</v>
      </c>
      <c r="AW4" s="2">
        <v>46</v>
      </c>
      <c r="AX4" s="2">
        <v>47</v>
      </c>
      <c r="AY4" s="2">
        <v>48</v>
      </c>
      <c r="AZ4" s="2">
        <v>49</v>
      </c>
      <c r="BA4" s="2">
        <v>50</v>
      </c>
      <c r="BB4" s="2">
        <v>51</v>
      </c>
    </row>
    <row r="5" spans="1:54" x14ac:dyDescent="0.25">
      <c r="A5" s="14" t="s">
        <v>4</v>
      </c>
      <c r="B5" s="14"/>
      <c r="C5" s="14"/>
      <c r="D5" s="2" t="str">
        <f t="shared" ref="D5:AI5" si="0">INDEX(Алфавит,IF(MATCH(D3,Алфавит,0)+$D$6&gt;51,MATCH(D3,Алфавит,0)+$D$6-51,MATCH(D3,Алфавит,0)+$D$6))</f>
        <v>е</v>
      </c>
      <c r="E5" s="2" t="str">
        <f t="shared" si="0"/>
        <v>ж</v>
      </c>
      <c r="F5" s="2" t="str">
        <f t="shared" si="0"/>
        <v>з</v>
      </c>
      <c r="G5" s="2" t="str">
        <f t="shared" si="0"/>
        <v>и</v>
      </c>
      <c r="H5" s="2" t="str">
        <f t="shared" si="0"/>
        <v>й</v>
      </c>
      <c r="I5" s="2" t="str">
        <f t="shared" si="0"/>
        <v>к</v>
      </c>
      <c r="J5" s="2" t="str">
        <f t="shared" si="0"/>
        <v>л</v>
      </c>
      <c r="K5" s="2" t="str">
        <f t="shared" si="0"/>
        <v>м</v>
      </c>
      <c r="L5" s="2" t="str">
        <f t="shared" si="0"/>
        <v>н</v>
      </c>
      <c r="M5" s="2" t="str">
        <f t="shared" si="0"/>
        <v>о</v>
      </c>
      <c r="N5" s="2" t="str">
        <f t="shared" si="0"/>
        <v>п</v>
      </c>
      <c r="O5" s="2" t="str">
        <f t="shared" si="0"/>
        <v>р</v>
      </c>
      <c r="P5" s="2" t="str">
        <f t="shared" si="0"/>
        <v>с</v>
      </c>
      <c r="Q5" s="2" t="str">
        <f t="shared" si="0"/>
        <v>т</v>
      </c>
      <c r="R5" s="2" t="str">
        <f t="shared" si="0"/>
        <v>у</v>
      </c>
      <c r="S5" s="2" t="str">
        <f t="shared" si="0"/>
        <v>ф</v>
      </c>
      <c r="T5" s="2" t="str">
        <f t="shared" si="0"/>
        <v>х</v>
      </c>
      <c r="U5" s="2" t="str">
        <f t="shared" si="0"/>
        <v>ц</v>
      </c>
      <c r="V5" s="2" t="str">
        <f t="shared" si="0"/>
        <v>ч</v>
      </c>
      <c r="W5" s="2" t="str">
        <f t="shared" si="0"/>
        <v>ш</v>
      </c>
      <c r="X5" s="2" t="str">
        <f t="shared" si="0"/>
        <v>щ</v>
      </c>
      <c r="Y5" s="2" t="str">
        <f t="shared" si="0"/>
        <v>ъ</v>
      </c>
      <c r="Z5" s="2" t="str">
        <f t="shared" si="0"/>
        <v>ы</v>
      </c>
      <c r="AA5" s="2" t="str">
        <f t="shared" si="0"/>
        <v>ь</v>
      </c>
      <c r="AB5" s="2" t="str">
        <f t="shared" si="0"/>
        <v>э</v>
      </c>
      <c r="AC5" s="2" t="str">
        <f t="shared" si="0"/>
        <v>ю</v>
      </c>
      <c r="AD5" s="2" t="str">
        <f t="shared" si="0"/>
        <v>я</v>
      </c>
      <c r="AE5" s="2" t="str">
        <f t="shared" si="0"/>
        <v>0</v>
      </c>
      <c r="AF5" s="2" t="str">
        <f t="shared" si="0"/>
        <v>1</v>
      </c>
      <c r="AG5" s="2" t="str">
        <f t="shared" si="0"/>
        <v>2</v>
      </c>
      <c r="AH5" s="2" t="str">
        <f t="shared" si="0"/>
        <v>3</v>
      </c>
      <c r="AI5" s="2" t="str">
        <f t="shared" si="0"/>
        <v>4</v>
      </c>
      <c r="AJ5" s="2" t="str">
        <f t="shared" ref="AJ5:BB5" si="1">INDEX(Алфавит,IF(MATCH(AJ3,Алфавит,0)+$D$6&gt;51,MATCH(AJ3,Алфавит,0)+$D$6-51,MATCH(AJ3,Алфавит,0)+$D$6))</f>
        <v>5</v>
      </c>
      <c r="AK5" s="2" t="str">
        <f t="shared" si="1"/>
        <v>6</v>
      </c>
      <c r="AL5" s="2" t="str">
        <f t="shared" si="1"/>
        <v>7</v>
      </c>
      <c r="AM5" s="2" t="str">
        <f t="shared" si="1"/>
        <v>8</v>
      </c>
      <c r="AN5" s="2" t="str">
        <f t="shared" si="1"/>
        <v>9</v>
      </c>
      <c r="AO5" s="2" t="str">
        <f t="shared" si="1"/>
        <v xml:space="preserve"> </v>
      </c>
      <c r="AP5" s="2" t="str">
        <f t="shared" si="1"/>
        <v>"</v>
      </c>
      <c r="AQ5" s="2" t="str">
        <f t="shared" si="1"/>
        <v>,</v>
      </c>
      <c r="AR5" s="2" t="str">
        <f t="shared" si="1"/>
        <v>.</v>
      </c>
      <c r="AS5" s="2" t="str">
        <f t="shared" si="1"/>
        <v>&gt;</v>
      </c>
      <c r="AT5" s="2" t="str">
        <f t="shared" si="1"/>
        <v>&lt;</v>
      </c>
      <c r="AU5" s="2" t="str">
        <f t="shared" si="1"/>
        <v>+</v>
      </c>
      <c r="AV5" s="2" t="str">
        <f t="shared" si="1"/>
        <v>-</v>
      </c>
      <c r="AW5" s="2" t="str">
        <f t="shared" si="1"/>
        <v>=</v>
      </c>
      <c r="AX5" s="2" t="str">
        <f t="shared" si="1"/>
        <v>а</v>
      </c>
      <c r="AY5" s="2" t="str">
        <f t="shared" si="1"/>
        <v>б</v>
      </c>
      <c r="AZ5" s="2" t="str">
        <f t="shared" si="1"/>
        <v>в</v>
      </c>
      <c r="BA5" s="2" t="str">
        <f t="shared" si="1"/>
        <v>г</v>
      </c>
      <c r="BB5" s="2" t="str">
        <f t="shared" si="1"/>
        <v>д</v>
      </c>
    </row>
    <row r="6" spans="1:54" x14ac:dyDescent="0.25">
      <c r="A6" s="14" t="s">
        <v>5</v>
      </c>
      <c r="B6" s="14"/>
      <c r="C6" s="14"/>
      <c r="D6" s="15">
        <v>13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</sheetData>
  <mergeCells count="9">
    <mergeCell ref="A5:C5"/>
    <mergeCell ref="A6:C6"/>
    <mergeCell ref="D6:BB6"/>
    <mergeCell ref="A1:C1"/>
    <mergeCell ref="D1:BB1"/>
    <mergeCell ref="A2:C2"/>
    <mergeCell ref="D2:BB2"/>
    <mergeCell ref="A3:C3"/>
    <mergeCell ref="A4:C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L170"/>
  <sheetViews>
    <sheetView topLeftCell="A13" workbookViewId="0">
      <selection activeCell="Z34" sqref="Z34"/>
    </sheetView>
  </sheetViews>
  <sheetFormatPr defaultRowHeight="15" x14ac:dyDescent="0.25"/>
  <cols>
    <col min="8" max="8" width="10.28515625" bestFit="1" customWidth="1"/>
    <col min="15" max="15" width="9.140625" customWidth="1"/>
  </cols>
  <sheetData>
    <row r="3" spans="2:38" x14ac:dyDescent="0.25">
      <c r="B3" s="21" t="s">
        <v>8</v>
      </c>
      <c r="C3" s="21"/>
      <c r="D3" s="21"/>
      <c r="E3" s="21"/>
      <c r="F3" s="21"/>
      <c r="G3" s="21"/>
      <c r="H3" s="3">
        <f>LEN(Данные!D1)+LEN(Данные!D2)</f>
        <v>314</v>
      </c>
      <c r="I3" s="4" t="s">
        <v>9</v>
      </c>
      <c r="J3" s="3">
        <f xml:space="preserve"> Данные!D6</f>
        <v>13</v>
      </c>
      <c r="O3" s="14" t="s">
        <v>11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2:38" ht="15" customHeight="1" x14ac:dyDescent="0.25">
      <c r="B4" s="22" t="s">
        <v>10</v>
      </c>
      <c r="C4" s="16"/>
      <c r="D4" s="16"/>
      <c r="E4" s="16"/>
      <c r="F4" s="16"/>
      <c r="G4" s="16"/>
      <c r="H4" s="16"/>
      <c r="I4" s="16"/>
      <c r="J4" s="16"/>
      <c r="K4" s="17"/>
      <c r="O4" s="23" t="str">
        <f>S16&amp;S19</f>
        <v>0пнунтщ8цдхрыэ9д1тысыю9тпх4ждьыш04хшдыяьэнпштъъ8тдпнщхдснъъ8тждыфънчыщш"ю9дхдп8ючну0дычыъ4нятш9ъытдэт5тъхтдждюд0пнутъхтщд.&lt;з.вз&lt;..&lt;дьыэ20ъдсхщхяэхцдсщхяэхтпх4з0пнунтщ8цдьыэ20ъдсхщхяэхцждотфщтэъыдэнсдън5тщ0дюыяэ0съх4тюяп0ждънст"ю9дъндтрыдснш9ътц5ттд0юьт5ъытдхдпфнхщып8рысъытдэнфпхяхтждюд0пнутъхтщдхрыэ9д1тысыю9тпх4з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</row>
    <row r="5" spans="2:38" x14ac:dyDescent="0.25">
      <c r="B5" s="23" t="str">
        <f>Данные!D1&amp;Данные!D2</f>
        <v>уважаемый игорь феодосьевич, получил отправленные вами данные, ознакомлюсь и выскажу окончательное решение , с уважением 02.08.2002 порхун димитрий дмитриевич.уважаемый порхун димитрий, безмерно рад нашему сотрудничеству, надеюсь на его дальнейшее успешное и взаимовыгодное развитие, с уважением игорь феодосьевич.</v>
      </c>
      <c r="C5" s="24"/>
      <c r="D5" s="24"/>
      <c r="E5" s="24"/>
      <c r="F5" s="24"/>
      <c r="G5" s="24"/>
      <c r="H5" s="24"/>
      <c r="I5" s="24"/>
      <c r="J5" s="24"/>
      <c r="K5" s="25"/>
      <c r="O5" s="26"/>
      <c r="P5" s="27"/>
      <c r="Q5" s="27"/>
      <c r="R5" s="27"/>
      <c r="S5" s="27"/>
      <c r="T5" s="27"/>
      <c r="U5" s="27"/>
      <c r="V5" s="27"/>
      <c r="W5" s="27"/>
      <c r="X5" s="27"/>
      <c r="Y5" s="27"/>
      <c r="Z5" s="28"/>
    </row>
    <row r="6" spans="2:38" x14ac:dyDescent="0.25">
      <c r="B6" s="26"/>
      <c r="C6" s="27"/>
      <c r="D6" s="27"/>
      <c r="E6" s="27"/>
      <c r="F6" s="27"/>
      <c r="G6" s="27"/>
      <c r="H6" s="27"/>
      <c r="I6" s="27"/>
      <c r="J6" s="27"/>
      <c r="K6" s="28"/>
      <c r="O6" s="26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</row>
    <row r="7" spans="2:38" x14ac:dyDescent="0.25">
      <c r="B7" s="26"/>
      <c r="C7" s="27"/>
      <c r="D7" s="27"/>
      <c r="E7" s="27"/>
      <c r="F7" s="27"/>
      <c r="G7" s="27"/>
      <c r="H7" s="27"/>
      <c r="I7" s="27"/>
      <c r="J7" s="27"/>
      <c r="K7" s="28"/>
      <c r="O7" s="29"/>
      <c r="P7" s="30"/>
      <c r="Q7" s="30"/>
      <c r="R7" s="30"/>
      <c r="S7" s="30"/>
      <c r="T7" s="30"/>
      <c r="U7" s="30"/>
      <c r="V7" s="30"/>
      <c r="W7" s="30"/>
      <c r="X7" s="30"/>
      <c r="Y7" s="30"/>
      <c r="Z7" s="31"/>
    </row>
    <row r="8" spans="2:38" x14ac:dyDescent="0.25">
      <c r="B8" s="29"/>
      <c r="C8" s="30"/>
      <c r="D8" s="30"/>
      <c r="E8" s="30"/>
      <c r="F8" s="30"/>
      <c r="G8" s="30"/>
      <c r="H8" s="30"/>
      <c r="I8" s="30"/>
      <c r="J8" s="30"/>
      <c r="K8" s="31"/>
    </row>
    <row r="13" spans="2:38" ht="97.5" customHeight="1" x14ac:dyDescent="0.25">
      <c r="B13" s="5" t="s">
        <v>86</v>
      </c>
      <c r="C13" s="5" t="s">
        <v>87</v>
      </c>
      <c r="D13" s="5" t="s">
        <v>12</v>
      </c>
      <c r="E13" s="5" t="s">
        <v>13</v>
      </c>
      <c r="J13" s="5" t="s">
        <v>86</v>
      </c>
      <c r="K13" s="5" t="s">
        <v>87</v>
      </c>
      <c r="L13" s="5" t="s">
        <v>12</v>
      </c>
      <c r="M13" s="5" t="s">
        <v>13</v>
      </c>
    </row>
    <row r="14" spans="2:38" x14ac:dyDescent="0.25">
      <c r="B14" s="3">
        <v>1</v>
      </c>
      <c r="C14" s="3" t="str">
        <f>MID($B$5,B14,1)</f>
        <v>у</v>
      </c>
      <c r="D14" s="3">
        <f>IF(MATCH(C14,Алфавит,0)+$J$3&gt;51,MATCH(C14,Алфавит,0)+$J$3-51,MATCH(C14,Алфавит,0)+$J$3)</f>
        <v>41</v>
      </c>
      <c r="E14" s="12" t="str">
        <f t="shared" ref="E14:E45" si="0">INDEX(Алфавит,D14)</f>
        <v>0</v>
      </c>
      <c r="J14" s="3">
        <f>B170+1</f>
        <v>158</v>
      </c>
      <c r="K14" s="3" t="str">
        <f>MID($B$5,J14,1)</f>
        <v>ч</v>
      </c>
      <c r="L14" s="3">
        <f t="shared" ref="L14:L45" si="1">IF(MATCH(K14,Алфавит,0)+$J$3&gt;51,MATCH(K14,Алфавит,0)+$J$3-51,MATCH(K14,Алфавит,0)+$J$3)</f>
        <v>45</v>
      </c>
      <c r="M14" s="12" t="str">
        <f t="shared" ref="M14:M45" si="2">INDEX(Алфавит,L14)</f>
        <v>4</v>
      </c>
    </row>
    <row r="15" spans="2:38" x14ac:dyDescent="0.25">
      <c r="B15" s="3">
        <f>B14+1</f>
        <v>2</v>
      </c>
      <c r="C15" s="3" t="str">
        <f t="shared" ref="C15:C78" si="3">MID($B$5,B15,1)</f>
        <v>в</v>
      </c>
      <c r="D15" s="3">
        <f t="shared" ref="D15:D45" si="4">IF(MATCH(C15,Алфавит,0)+$J$3&gt;51,MATCH(C15,Алфавит,0)+$J$3-51,MATCH(C15,Алфавит,0)+$J$3)</f>
        <v>24</v>
      </c>
      <c r="E15" s="12" t="str">
        <f t="shared" si="0"/>
        <v>п</v>
      </c>
      <c r="J15" s="3">
        <f>J14+1</f>
        <v>159</v>
      </c>
      <c r="K15" s="3" t="str">
        <f t="shared" ref="K15:K78" si="5">MID($B$5,J15,1)</f>
        <v>.</v>
      </c>
      <c r="L15" s="3">
        <f t="shared" si="1"/>
        <v>16</v>
      </c>
      <c r="M15" s="12" t="str">
        <f t="shared" si="2"/>
        <v>з</v>
      </c>
    </row>
    <row r="16" spans="2:38" x14ac:dyDescent="0.25">
      <c r="B16" s="3">
        <f t="shared" ref="B16:B79" si="6">B15+1</f>
        <v>3</v>
      </c>
      <c r="C16" s="3" t="str">
        <f t="shared" si="3"/>
        <v>а</v>
      </c>
      <c r="D16" s="3">
        <f t="shared" si="4"/>
        <v>22</v>
      </c>
      <c r="E16" s="12" t="str">
        <f t="shared" si="0"/>
        <v>н</v>
      </c>
      <c r="J16" s="3">
        <f t="shared" ref="J16:J79" si="7">J15+1</f>
        <v>160</v>
      </c>
      <c r="K16" s="3" t="str">
        <f t="shared" si="5"/>
        <v>у</v>
      </c>
      <c r="L16" s="3">
        <f t="shared" si="1"/>
        <v>41</v>
      </c>
      <c r="M16" s="12" t="str">
        <f t="shared" si="2"/>
        <v>0</v>
      </c>
      <c r="P16" s="14" t="s">
        <v>14</v>
      </c>
      <c r="Q16" s="14"/>
      <c r="R16" s="14"/>
      <c r="S16" s="32" t="str">
        <f>CONCATENATE(E14,E15,E16,E17,E18,E19,E20,E21,E22,E23,E24,E25,E26,E27,E28,E29,E30,E31,E32,E33,E34,E35,E36,E37,E38,E39,E40,E41,E42,E43,E44,E45,E46,E47,E48,E49,E50,E51,E52,E53,E54,E55,E56,E57,E58,E59,E60,E61,E62,E63,E64,E65,E66,E67,E68,E69,E70,E71,E72,E73,E74,E75,E76,E77,E78,E79,E80,E81,E82,E83,E84,E85,E86,E87,E88,E89,E90,E91,E92,E93,E94,E95,E96,E97,E98,E99,E100,E101,E102,E103,E104,E105,E106,E107,E108,E109,E110,E111,E112,E113,E114,E115,E116,E117,E118,E119,E120,E121,E122,E123,E124,E125,E126,E127,E128,E129,E130,E131,E132,E133,E134,E135,E136,E137,E138,E139,E140,E141,E142,E143,E144,E145,E146,E147,E148,E149,E150,E151,E152,E153,E154,E155,E156,E157,E158,E159,E160,E161,E162,E163,E164,E165,E166,E167,E168,E169,E170)</f>
        <v>0пнунтщ8цдхрыэ9д1тысыю9тпх4ждьыш04хшдыяьэнпштъъ8тдпнщхдснъъ8тждыфънчыщш"ю9дхдп8ючну0дычыъ4нятш9ъытдэт5тъхтдждюд0пнутъхтщд.&lt;з.вз&lt;..&lt;дьыэ20ъдсхщхяэхцдсщхяэхтпх</v>
      </c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spans="2:38" x14ac:dyDescent="0.25">
      <c r="B17" s="3">
        <f t="shared" si="6"/>
        <v>4</v>
      </c>
      <c r="C17" s="3" t="str">
        <f t="shared" si="3"/>
        <v>ж</v>
      </c>
      <c r="D17" s="3">
        <f t="shared" si="4"/>
        <v>28</v>
      </c>
      <c r="E17" s="12" t="str">
        <f t="shared" si="0"/>
        <v>у</v>
      </c>
      <c r="J17" s="3">
        <f t="shared" si="7"/>
        <v>161</v>
      </c>
      <c r="K17" s="3" t="str">
        <f t="shared" si="5"/>
        <v>в</v>
      </c>
      <c r="L17" s="3">
        <f t="shared" si="1"/>
        <v>24</v>
      </c>
      <c r="M17" s="12" t="str">
        <f t="shared" si="2"/>
        <v>п</v>
      </c>
      <c r="P17" s="14"/>
      <c r="Q17" s="14"/>
      <c r="R17" s="14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 spans="2:38" x14ac:dyDescent="0.25">
      <c r="B18" s="3">
        <f t="shared" si="6"/>
        <v>5</v>
      </c>
      <c r="C18" s="3" t="str">
        <f t="shared" si="3"/>
        <v>а</v>
      </c>
      <c r="D18" s="3">
        <f t="shared" si="4"/>
        <v>22</v>
      </c>
      <c r="E18" s="12" t="str">
        <f t="shared" si="0"/>
        <v>н</v>
      </c>
      <c r="J18" s="3">
        <f t="shared" si="7"/>
        <v>162</v>
      </c>
      <c r="K18" s="3" t="str">
        <f t="shared" si="5"/>
        <v>а</v>
      </c>
      <c r="L18" s="3">
        <f t="shared" si="1"/>
        <v>22</v>
      </c>
      <c r="M18" s="12" t="str">
        <f t="shared" si="2"/>
        <v>н</v>
      </c>
    </row>
    <row r="19" spans="2:38" x14ac:dyDescent="0.25">
      <c r="B19" s="3">
        <f t="shared" si="6"/>
        <v>6</v>
      </c>
      <c r="C19" s="3" t="str">
        <f t="shared" si="3"/>
        <v>е</v>
      </c>
      <c r="D19" s="3">
        <f t="shared" si="4"/>
        <v>27</v>
      </c>
      <c r="E19" s="12" t="str">
        <f t="shared" si="0"/>
        <v>т</v>
      </c>
      <c r="J19" s="3">
        <f t="shared" si="7"/>
        <v>163</v>
      </c>
      <c r="K19" s="3" t="str">
        <f t="shared" si="5"/>
        <v>ж</v>
      </c>
      <c r="L19" s="3">
        <f t="shared" si="1"/>
        <v>28</v>
      </c>
      <c r="M19" s="12" t="str">
        <f t="shared" si="2"/>
        <v>у</v>
      </c>
      <c r="P19" s="14" t="s">
        <v>15</v>
      </c>
      <c r="Q19" s="14"/>
      <c r="R19" s="14"/>
      <c r="S19" s="20" t="str">
        <f>CONCATENATE(M14,M15,M16,M17,M18,M19,M20,M21,M22,M23,M24,M25,M26,M27,M28,M29,M30,M31,M32,M33,M34,M35,M36,M37,M38,M39,M40,M41,M42,M43,M44,M45,M46,M47,M48,M49,M50,M51,M52,M53,M54,M55,M56,M57,M58,M59,M60,M61,M62,M63,M64,M65,M66,M67,M68,M69,M70,M71,M72,M73,M74,M75,M76,M77,M78,M79,M80,M81,M82,M83,M84,M85,M86,M87,M88,M89,M90,M91,M92,M93,M94,M95,M96,M97,M98,M99,M100,M101,M102,M103,M104,M105,M106,M107,M108,M109,M110,M111,M112,M113,M114,M115,M116,M117,M118,M119,M120,M121,M122,M123,M124,M125,M126,M127,M128,M129,M130,M131,M132,M133,M134,M135,M136,M137,M138,M139,M140,M141,M142,M143,M144,M145,M146,M147,M148,M149,M150,M151,M152,M153,M154,M155,M156,M157,M158,M159,M160,M161,M162,M163,M164,M165,M166,M167,M168,M169,M170)</f>
        <v>4з0пнунтщ8цдьыэ20ъдсхщхяэхцждотфщтэъыдэнсдън5тщ0дюыяэ0съх4тюяп0ждънст"ю9дъндтрыдснш9ътц5ттд0юьт5ъытдхдпфнхщып8рысъытдэнфпхяхтждюд0пнутъхтщдхрыэ9д1тысыю9тпх4з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2:38" x14ac:dyDescent="0.25">
      <c r="B20" s="3">
        <f t="shared" si="6"/>
        <v>7</v>
      </c>
      <c r="C20" s="3" t="str">
        <f t="shared" si="3"/>
        <v>м</v>
      </c>
      <c r="D20" s="3">
        <f t="shared" si="4"/>
        <v>34</v>
      </c>
      <c r="E20" s="12" t="str">
        <f t="shared" si="0"/>
        <v>щ</v>
      </c>
      <c r="J20" s="3">
        <f t="shared" si="7"/>
        <v>164</v>
      </c>
      <c r="K20" s="3" t="str">
        <f t="shared" si="5"/>
        <v>а</v>
      </c>
      <c r="L20" s="3">
        <f t="shared" si="1"/>
        <v>22</v>
      </c>
      <c r="M20" s="12" t="str">
        <f t="shared" si="2"/>
        <v>н</v>
      </c>
      <c r="P20" s="14"/>
      <c r="Q20" s="14"/>
      <c r="R20" s="14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2:38" x14ac:dyDescent="0.25">
      <c r="B21" s="3">
        <f t="shared" si="6"/>
        <v>8</v>
      </c>
      <c r="C21" s="3" t="str">
        <f t="shared" si="3"/>
        <v>ы</v>
      </c>
      <c r="D21" s="3">
        <f t="shared" si="4"/>
        <v>49</v>
      </c>
      <c r="E21" s="12" t="str">
        <f t="shared" si="0"/>
        <v>8</v>
      </c>
      <c r="J21" s="3">
        <f t="shared" si="7"/>
        <v>165</v>
      </c>
      <c r="K21" s="3" t="str">
        <f t="shared" si="5"/>
        <v>е</v>
      </c>
      <c r="L21" s="3">
        <f t="shared" si="1"/>
        <v>27</v>
      </c>
      <c r="M21" s="12" t="str">
        <f t="shared" si="2"/>
        <v>т</v>
      </c>
    </row>
    <row r="22" spans="2:38" x14ac:dyDescent="0.25">
      <c r="B22" s="3">
        <f t="shared" si="6"/>
        <v>9</v>
      </c>
      <c r="C22" s="3" t="str">
        <f t="shared" si="3"/>
        <v>й</v>
      </c>
      <c r="D22" s="3">
        <f t="shared" si="4"/>
        <v>31</v>
      </c>
      <c r="E22" s="12" t="str">
        <f t="shared" si="0"/>
        <v>ц</v>
      </c>
      <c r="J22" s="3">
        <f t="shared" si="7"/>
        <v>166</v>
      </c>
      <c r="K22" s="3" t="str">
        <f t="shared" si="5"/>
        <v>м</v>
      </c>
      <c r="L22" s="3">
        <f t="shared" si="1"/>
        <v>34</v>
      </c>
      <c r="M22" s="12" t="str">
        <f t="shared" si="2"/>
        <v>щ</v>
      </c>
      <c r="P22" s="20" t="s">
        <v>12</v>
      </c>
      <c r="Q22" s="20"/>
      <c r="R22" s="20"/>
    </row>
    <row r="23" spans="2:38" x14ac:dyDescent="0.25">
      <c r="B23" s="3">
        <f t="shared" si="6"/>
        <v>10</v>
      </c>
      <c r="C23" s="3" t="str">
        <f t="shared" si="3"/>
        <v xml:space="preserve"> </v>
      </c>
      <c r="D23" s="3">
        <f t="shared" si="4"/>
        <v>13</v>
      </c>
      <c r="E23" s="12" t="str">
        <f t="shared" si="0"/>
        <v>д</v>
      </c>
      <c r="J23" s="3">
        <f t="shared" si="7"/>
        <v>167</v>
      </c>
      <c r="K23" s="3" t="str">
        <f t="shared" si="5"/>
        <v>ы</v>
      </c>
      <c r="L23" s="3">
        <f t="shared" si="1"/>
        <v>49</v>
      </c>
      <c r="M23" s="12" t="str">
        <f t="shared" si="2"/>
        <v>8</v>
      </c>
      <c r="P23" s="20"/>
      <c r="Q23" s="20"/>
      <c r="R23" s="20"/>
    </row>
    <row r="24" spans="2:38" x14ac:dyDescent="0.25">
      <c r="B24" s="3">
        <f t="shared" si="6"/>
        <v>11</v>
      </c>
      <c r="C24" s="3" t="str">
        <f t="shared" si="3"/>
        <v>и</v>
      </c>
      <c r="D24" s="3">
        <f t="shared" si="4"/>
        <v>30</v>
      </c>
      <c r="E24" s="12" t="str">
        <f t="shared" si="0"/>
        <v>х</v>
      </c>
      <c r="J24" s="3">
        <f t="shared" si="7"/>
        <v>168</v>
      </c>
      <c r="K24" s="3" t="str">
        <f t="shared" si="5"/>
        <v>й</v>
      </c>
      <c r="L24" s="3">
        <f t="shared" si="1"/>
        <v>31</v>
      </c>
      <c r="M24" s="12" t="str">
        <f t="shared" si="2"/>
        <v>ц</v>
      </c>
    </row>
    <row r="25" spans="2:38" x14ac:dyDescent="0.25">
      <c r="B25" s="3">
        <f t="shared" si="6"/>
        <v>12</v>
      </c>
      <c r="C25" s="3" t="str">
        <f t="shared" si="3"/>
        <v>г</v>
      </c>
      <c r="D25" s="3">
        <f t="shared" si="4"/>
        <v>25</v>
      </c>
      <c r="E25" s="12" t="str">
        <f t="shared" si="0"/>
        <v>р</v>
      </c>
      <c r="J25" s="3">
        <f t="shared" si="7"/>
        <v>169</v>
      </c>
      <c r="K25" s="3" t="str">
        <f t="shared" si="5"/>
        <v xml:space="preserve"> </v>
      </c>
      <c r="L25" s="3">
        <f t="shared" si="1"/>
        <v>13</v>
      </c>
      <c r="M25" s="12" t="str">
        <f t="shared" si="2"/>
        <v>д</v>
      </c>
    </row>
    <row r="26" spans="2:38" ht="14.45" customHeight="1" x14ac:dyDescent="0.25">
      <c r="B26" s="3">
        <f t="shared" si="6"/>
        <v>13</v>
      </c>
      <c r="C26" s="3" t="str">
        <f t="shared" si="3"/>
        <v>о</v>
      </c>
      <c r="D26" s="3">
        <f t="shared" si="4"/>
        <v>36</v>
      </c>
      <c r="E26" s="12" t="str">
        <f t="shared" si="0"/>
        <v>ы</v>
      </c>
      <c r="J26" s="3">
        <f t="shared" si="7"/>
        <v>170</v>
      </c>
      <c r="K26" s="3" t="str">
        <f t="shared" si="5"/>
        <v>п</v>
      </c>
      <c r="L26" s="3">
        <f t="shared" si="1"/>
        <v>37</v>
      </c>
      <c r="M26" s="12" t="str">
        <f t="shared" si="2"/>
        <v>ь</v>
      </c>
      <c r="P26" s="3" t="s">
        <v>88</v>
      </c>
      <c r="Q26" s="14" t="s">
        <v>87</v>
      </c>
      <c r="R26" s="14"/>
      <c r="S26" s="14"/>
      <c r="T26" s="14"/>
      <c r="U26" s="13"/>
      <c r="V26" s="13"/>
      <c r="W26" s="13"/>
      <c r="X26" s="13"/>
      <c r="Y26" s="13"/>
      <c r="Z26" s="13"/>
      <c r="AA26" s="13"/>
    </row>
    <row r="27" spans="2:38" x14ac:dyDescent="0.25">
      <c r="B27" s="3">
        <f t="shared" si="6"/>
        <v>14</v>
      </c>
      <c r="C27" s="3" t="str">
        <f t="shared" si="3"/>
        <v>р</v>
      </c>
      <c r="D27" s="3">
        <f t="shared" si="4"/>
        <v>38</v>
      </c>
      <c r="E27" s="12" t="str">
        <f t="shared" si="0"/>
        <v>э</v>
      </c>
      <c r="J27" s="3">
        <f t="shared" si="7"/>
        <v>171</v>
      </c>
      <c r="K27" s="3" t="str">
        <f t="shared" si="5"/>
        <v>о</v>
      </c>
      <c r="L27" s="3">
        <f t="shared" si="1"/>
        <v>36</v>
      </c>
      <c r="M27" s="12" t="str">
        <f t="shared" si="2"/>
        <v>ы</v>
      </c>
      <c r="P27" s="3" t="s">
        <v>89</v>
      </c>
      <c r="Q27" s="14" t="s">
        <v>21</v>
      </c>
      <c r="R27" s="14"/>
      <c r="S27" s="14"/>
      <c r="T27" s="14"/>
      <c r="U27" s="13"/>
      <c r="V27" s="13"/>
      <c r="W27" s="13"/>
      <c r="X27" s="13"/>
      <c r="Y27" s="13"/>
      <c r="Z27" s="13"/>
      <c r="AA27" s="13"/>
    </row>
    <row r="28" spans="2:38" x14ac:dyDescent="0.25">
      <c r="B28" s="3">
        <f t="shared" si="6"/>
        <v>15</v>
      </c>
      <c r="C28" s="3" t="str">
        <f t="shared" si="3"/>
        <v>ь</v>
      </c>
      <c r="D28" s="3">
        <f t="shared" si="4"/>
        <v>50</v>
      </c>
      <c r="E28" s="12" t="str">
        <f t="shared" si="0"/>
        <v>9</v>
      </c>
      <c r="J28" s="3">
        <f t="shared" si="7"/>
        <v>172</v>
      </c>
      <c r="K28" s="3" t="str">
        <f t="shared" si="5"/>
        <v>р</v>
      </c>
      <c r="L28" s="3">
        <f t="shared" si="1"/>
        <v>38</v>
      </c>
      <c r="M28" s="12" t="str">
        <f t="shared" si="2"/>
        <v>э</v>
      </c>
    </row>
    <row r="29" spans="2:38" x14ac:dyDescent="0.25">
      <c r="B29" s="3">
        <f t="shared" si="6"/>
        <v>16</v>
      </c>
      <c r="C29" s="3" t="str">
        <f t="shared" si="3"/>
        <v xml:space="preserve"> </v>
      </c>
      <c r="D29" s="3">
        <f t="shared" si="4"/>
        <v>13</v>
      </c>
      <c r="E29" s="12" t="str">
        <f t="shared" si="0"/>
        <v>д</v>
      </c>
      <c r="J29" s="3">
        <f t="shared" si="7"/>
        <v>173</v>
      </c>
      <c r="K29" s="3" t="str">
        <f t="shared" si="5"/>
        <v>х</v>
      </c>
      <c r="L29" s="3">
        <f t="shared" si="1"/>
        <v>43</v>
      </c>
      <c r="M29" s="12" t="str">
        <f t="shared" si="2"/>
        <v>2</v>
      </c>
    </row>
    <row r="30" spans="2:38" x14ac:dyDescent="0.25">
      <c r="B30" s="3">
        <f t="shared" si="6"/>
        <v>17</v>
      </c>
      <c r="C30" s="3" t="str">
        <f t="shared" si="3"/>
        <v>ф</v>
      </c>
      <c r="D30" s="3">
        <f t="shared" si="4"/>
        <v>42</v>
      </c>
      <c r="E30" s="12" t="str">
        <f t="shared" si="0"/>
        <v>1</v>
      </c>
      <c r="J30" s="3">
        <f t="shared" si="7"/>
        <v>174</v>
      </c>
      <c r="K30" s="3" t="str">
        <f t="shared" si="5"/>
        <v>у</v>
      </c>
      <c r="L30" s="3">
        <f t="shared" si="1"/>
        <v>41</v>
      </c>
      <c r="M30" s="12" t="str">
        <f t="shared" si="2"/>
        <v>0</v>
      </c>
    </row>
    <row r="31" spans="2:38" x14ac:dyDescent="0.25">
      <c r="B31" s="3">
        <f t="shared" si="6"/>
        <v>18</v>
      </c>
      <c r="C31" s="3" t="str">
        <f t="shared" si="3"/>
        <v>е</v>
      </c>
      <c r="D31" s="3">
        <f t="shared" si="4"/>
        <v>27</v>
      </c>
      <c r="E31" s="12" t="str">
        <f t="shared" si="0"/>
        <v>т</v>
      </c>
      <c r="J31" s="3">
        <f t="shared" si="7"/>
        <v>175</v>
      </c>
      <c r="K31" s="3" t="str">
        <f t="shared" si="5"/>
        <v>н</v>
      </c>
      <c r="L31" s="3">
        <f t="shared" si="1"/>
        <v>35</v>
      </c>
      <c r="M31" s="12" t="str">
        <f t="shared" si="2"/>
        <v>ъ</v>
      </c>
    </row>
    <row r="32" spans="2:38" x14ac:dyDescent="0.25">
      <c r="B32" s="3">
        <f t="shared" si="6"/>
        <v>19</v>
      </c>
      <c r="C32" s="3" t="str">
        <f t="shared" si="3"/>
        <v>о</v>
      </c>
      <c r="D32" s="3">
        <f t="shared" si="4"/>
        <v>36</v>
      </c>
      <c r="E32" s="12" t="str">
        <f t="shared" si="0"/>
        <v>ы</v>
      </c>
      <c r="J32" s="3">
        <f t="shared" si="7"/>
        <v>176</v>
      </c>
      <c r="K32" s="3" t="str">
        <f t="shared" si="5"/>
        <v xml:space="preserve"> </v>
      </c>
      <c r="L32" s="3">
        <f t="shared" si="1"/>
        <v>13</v>
      </c>
      <c r="M32" s="12" t="str">
        <f t="shared" si="2"/>
        <v>д</v>
      </c>
    </row>
    <row r="33" spans="2:13" x14ac:dyDescent="0.25">
      <c r="B33" s="3">
        <f t="shared" si="6"/>
        <v>20</v>
      </c>
      <c r="C33" s="3" t="str">
        <f t="shared" si="3"/>
        <v>д</v>
      </c>
      <c r="D33" s="3">
        <f t="shared" si="4"/>
        <v>26</v>
      </c>
      <c r="E33" s="12" t="str">
        <f t="shared" si="0"/>
        <v>с</v>
      </c>
      <c r="J33" s="3">
        <f t="shared" si="7"/>
        <v>177</v>
      </c>
      <c r="K33" s="3" t="str">
        <f t="shared" si="5"/>
        <v>д</v>
      </c>
      <c r="L33" s="3">
        <f t="shared" si="1"/>
        <v>26</v>
      </c>
      <c r="M33" s="12" t="str">
        <f t="shared" si="2"/>
        <v>с</v>
      </c>
    </row>
    <row r="34" spans="2:13" x14ac:dyDescent="0.25">
      <c r="B34" s="3">
        <f t="shared" si="6"/>
        <v>21</v>
      </c>
      <c r="C34" s="3" t="str">
        <f t="shared" si="3"/>
        <v>о</v>
      </c>
      <c r="D34" s="3">
        <f t="shared" si="4"/>
        <v>36</v>
      </c>
      <c r="E34" s="12" t="str">
        <f t="shared" si="0"/>
        <v>ы</v>
      </c>
      <c r="J34" s="3">
        <f t="shared" si="7"/>
        <v>178</v>
      </c>
      <c r="K34" s="3" t="str">
        <f t="shared" si="5"/>
        <v>и</v>
      </c>
      <c r="L34" s="3">
        <f t="shared" si="1"/>
        <v>30</v>
      </c>
      <c r="M34" s="12" t="str">
        <f t="shared" si="2"/>
        <v>х</v>
      </c>
    </row>
    <row r="35" spans="2:13" x14ac:dyDescent="0.25">
      <c r="B35" s="3">
        <f t="shared" si="6"/>
        <v>22</v>
      </c>
      <c r="C35" s="3" t="str">
        <f t="shared" si="3"/>
        <v>с</v>
      </c>
      <c r="D35" s="3">
        <f t="shared" si="4"/>
        <v>39</v>
      </c>
      <c r="E35" s="12" t="str">
        <f t="shared" si="0"/>
        <v>ю</v>
      </c>
      <c r="J35" s="3">
        <f t="shared" si="7"/>
        <v>179</v>
      </c>
      <c r="K35" s="3" t="str">
        <f t="shared" si="5"/>
        <v>м</v>
      </c>
      <c r="L35" s="3">
        <f t="shared" si="1"/>
        <v>34</v>
      </c>
      <c r="M35" s="12" t="str">
        <f t="shared" si="2"/>
        <v>щ</v>
      </c>
    </row>
    <row r="36" spans="2:13" x14ac:dyDescent="0.25">
      <c r="B36" s="3">
        <f t="shared" si="6"/>
        <v>23</v>
      </c>
      <c r="C36" s="3" t="str">
        <f t="shared" si="3"/>
        <v>ь</v>
      </c>
      <c r="D36" s="3">
        <f t="shared" si="4"/>
        <v>50</v>
      </c>
      <c r="E36" s="12" t="str">
        <f t="shared" si="0"/>
        <v>9</v>
      </c>
      <c r="J36" s="3">
        <f t="shared" si="7"/>
        <v>180</v>
      </c>
      <c r="K36" s="3" t="str">
        <f t="shared" si="5"/>
        <v>и</v>
      </c>
      <c r="L36" s="3">
        <f t="shared" si="1"/>
        <v>30</v>
      </c>
      <c r="M36" s="12" t="str">
        <f t="shared" si="2"/>
        <v>х</v>
      </c>
    </row>
    <row r="37" spans="2:13" x14ac:dyDescent="0.25">
      <c r="B37" s="3">
        <f t="shared" si="6"/>
        <v>24</v>
      </c>
      <c r="C37" s="3" t="str">
        <f t="shared" si="3"/>
        <v>е</v>
      </c>
      <c r="D37" s="3">
        <f t="shared" si="4"/>
        <v>27</v>
      </c>
      <c r="E37" s="12" t="str">
        <f t="shared" si="0"/>
        <v>т</v>
      </c>
      <c r="J37" s="3">
        <f t="shared" si="7"/>
        <v>181</v>
      </c>
      <c r="K37" s="3" t="str">
        <f t="shared" si="5"/>
        <v>т</v>
      </c>
      <c r="L37" s="3">
        <f t="shared" si="1"/>
        <v>40</v>
      </c>
      <c r="M37" s="12" t="str">
        <f t="shared" si="2"/>
        <v>я</v>
      </c>
    </row>
    <row r="38" spans="2:13" x14ac:dyDescent="0.25">
      <c r="B38" s="3">
        <f t="shared" si="6"/>
        <v>25</v>
      </c>
      <c r="C38" s="3" t="str">
        <f t="shared" si="3"/>
        <v>в</v>
      </c>
      <c r="D38" s="3">
        <f t="shared" si="4"/>
        <v>24</v>
      </c>
      <c r="E38" s="12" t="str">
        <f t="shared" si="0"/>
        <v>п</v>
      </c>
      <c r="J38" s="3">
        <f t="shared" si="7"/>
        <v>182</v>
      </c>
      <c r="K38" s="3" t="str">
        <f t="shared" si="5"/>
        <v>р</v>
      </c>
      <c r="L38" s="3">
        <f t="shared" si="1"/>
        <v>38</v>
      </c>
      <c r="M38" s="12" t="str">
        <f t="shared" si="2"/>
        <v>э</v>
      </c>
    </row>
    <row r="39" spans="2:13" x14ac:dyDescent="0.25">
      <c r="B39" s="3">
        <f t="shared" si="6"/>
        <v>26</v>
      </c>
      <c r="C39" s="3" t="str">
        <f t="shared" si="3"/>
        <v>и</v>
      </c>
      <c r="D39" s="3">
        <f t="shared" si="4"/>
        <v>30</v>
      </c>
      <c r="E39" s="12" t="str">
        <f t="shared" si="0"/>
        <v>х</v>
      </c>
      <c r="J39" s="3">
        <f t="shared" si="7"/>
        <v>183</v>
      </c>
      <c r="K39" s="3" t="str">
        <f t="shared" si="5"/>
        <v>и</v>
      </c>
      <c r="L39" s="3">
        <f t="shared" si="1"/>
        <v>30</v>
      </c>
      <c r="M39" s="12" t="str">
        <f t="shared" si="2"/>
        <v>х</v>
      </c>
    </row>
    <row r="40" spans="2:13" x14ac:dyDescent="0.25">
      <c r="B40" s="3">
        <f t="shared" si="6"/>
        <v>27</v>
      </c>
      <c r="C40" s="3" t="str">
        <f t="shared" si="3"/>
        <v>ч</v>
      </c>
      <c r="D40" s="3">
        <f t="shared" si="4"/>
        <v>45</v>
      </c>
      <c r="E40" s="12" t="str">
        <f t="shared" si="0"/>
        <v>4</v>
      </c>
      <c r="J40" s="3">
        <f t="shared" si="7"/>
        <v>184</v>
      </c>
      <c r="K40" s="3" t="str">
        <f t="shared" si="5"/>
        <v>й</v>
      </c>
      <c r="L40" s="3">
        <f t="shared" si="1"/>
        <v>31</v>
      </c>
      <c r="M40" s="12" t="str">
        <f t="shared" si="2"/>
        <v>ц</v>
      </c>
    </row>
    <row r="41" spans="2:13" x14ac:dyDescent="0.25">
      <c r="B41" s="3">
        <f t="shared" si="6"/>
        <v>28</v>
      </c>
      <c r="C41" s="3" t="str">
        <f t="shared" si="3"/>
        <v>,</v>
      </c>
      <c r="D41" s="3">
        <f t="shared" si="4"/>
        <v>15</v>
      </c>
      <c r="E41" s="12" t="str">
        <f t="shared" si="0"/>
        <v>ж</v>
      </c>
      <c r="J41" s="3">
        <f t="shared" si="7"/>
        <v>185</v>
      </c>
      <c r="K41" s="3" t="str">
        <f t="shared" si="5"/>
        <v>,</v>
      </c>
      <c r="L41" s="3">
        <f t="shared" si="1"/>
        <v>15</v>
      </c>
      <c r="M41" s="12" t="str">
        <f t="shared" si="2"/>
        <v>ж</v>
      </c>
    </row>
    <row r="42" spans="2:13" x14ac:dyDescent="0.25">
      <c r="B42" s="3">
        <f t="shared" si="6"/>
        <v>29</v>
      </c>
      <c r="C42" s="3" t="str">
        <f t="shared" si="3"/>
        <v xml:space="preserve"> </v>
      </c>
      <c r="D42" s="3">
        <f t="shared" si="4"/>
        <v>13</v>
      </c>
      <c r="E42" s="12" t="str">
        <f t="shared" si="0"/>
        <v>д</v>
      </c>
      <c r="J42" s="3">
        <f t="shared" si="7"/>
        <v>186</v>
      </c>
      <c r="K42" s="3" t="str">
        <f t="shared" si="5"/>
        <v xml:space="preserve"> </v>
      </c>
      <c r="L42" s="3">
        <f t="shared" si="1"/>
        <v>13</v>
      </c>
      <c r="M42" s="12" t="str">
        <f t="shared" si="2"/>
        <v>д</v>
      </c>
    </row>
    <row r="43" spans="2:13" x14ac:dyDescent="0.25">
      <c r="B43" s="3">
        <f t="shared" si="6"/>
        <v>30</v>
      </c>
      <c r="C43" s="3" t="str">
        <f t="shared" si="3"/>
        <v>п</v>
      </c>
      <c r="D43" s="3">
        <f t="shared" si="4"/>
        <v>37</v>
      </c>
      <c r="E43" s="12" t="str">
        <f t="shared" si="0"/>
        <v>ь</v>
      </c>
      <c r="J43" s="3">
        <f t="shared" si="7"/>
        <v>187</v>
      </c>
      <c r="K43" s="3" t="str">
        <f t="shared" si="5"/>
        <v>б</v>
      </c>
      <c r="L43" s="3">
        <f t="shared" si="1"/>
        <v>23</v>
      </c>
      <c r="M43" s="12" t="str">
        <f t="shared" si="2"/>
        <v>о</v>
      </c>
    </row>
    <row r="44" spans="2:13" x14ac:dyDescent="0.25">
      <c r="B44" s="3">
        <f t="shared" si="6"/>
        <v>31</v>
      </c>
      <c r="C44" s="3" t="str">
        <f t="shared" si="3"/>
        <v>о</v>
      </c>
      <c r="D44" s="3">
        <f t="shared" si="4"/>
        <v>36</v>
      </c>
      <c r="E44" s="12" t="str">
        <f t="shared" si="0"/>
        <v>ы</v>
      </c>
      <c r="J44" s="3">
        <f t="shared" si="7"/>
        <v>188</v>
      </c>
      <c r="K44" s="3" t="str">
        <f t="shared" si="5"/>
        <v>е</v>
      </c>
      <c r="L44" s="3">
        <f t="shared" si="1"/>
        <v>27</v>
      </c>
      <c r="M44" s="12" t="str">
        <f t="shared" si="2"/>
        <v>т</v>
      </c>
    </row>
    <row r="45" spans="2:13" x14ac:dyDescent="0.25">
      <c r="B45" s="3">
        <f t="shared" si="6"/>
        <v>32</v>
      </c>
      <c r="C45" s="3" t="str">
        <f t="shared" si="3"/>
        <v>л</v>
      </c>
      <c r="D45" s="3">
        <f t="shared" si="4"/>
        <v>33</v>
      </c>
      <c r="E45" s="12" t="str">
        <f t="shared" si="0"/>
        <v>ш</v>
      </c>
      <c r="J45" s="3">
        <f t="shared" si="7"/>
        <v>189</v>
      </c>
      <c r="K45" s="3" t="str">
        <f t="shared" si="5"/>
        <v>з</v>
      </c>
      <c r="L45" s="3">
        <f t="shared" si="1"/>
        <v>29</v>
      </c>
      <c r="M45" s="12" t="str">
        <f t="shared" si="2"/>
        <v>ф</v>
      </c>
    </row>
    <row r="46" spans="2:13" x14ac:dyDescent="0.25">
      <c r="B46" s="3">
        <f t="shared" si="6"/>
        <v>33</v>
      </c>
      <c r="C46" s="3" t="str">
        <f t="shared" si="3"/>
        <v>у</v>
      </c>
      <c r="D46" s="3">
        <f t="shared" ref="D46:D77" si="8">IF(MATCH(C46,Алфавит,0)+$J$3&gt;51,MATCH(C46,Алфавит,0)+$J$3-51,MATCH(C46,Алфавит,0)+$J$3)</f>
        <v>41</v>
      </c>
      <c r="E46" s="12" t="str">
        <f t="shared" ref="E46:E77" si="9">INDEX(Алфавит,D46)</f>
        <v>0</v>
      </c>
      <c r="J46" s="3">
        <f t="shared" si="7"/>
        <v>190</v>
      </c>
      <c r="K46" s="3" t="str">
        <f t="shared" si="5"/>
        <v>м</v>
      </c>
      <c r="L46" s="3">
        <f t="shared" ref="L46:L77" si="10">IF(MATCH(K46,Алфавит,0)+$J$3&gt;51,MATCH(K46,Алфавит,0)+$J$3-51,MATCH(K46,Алфавит,0)+$J$3)</f>
        <v>34</v>
      </c>
      <c r="M46" s="12" t="str">
        <f t="shared" ref="M46:M77" si="11">INDEX(Алфавит,L46)</f>
        <v>щ</v>
      </c>
    </row>
    <row r="47" spans="2:13" x14ac:dyDescent="0.25">
      <c r="B47" s="3">
        <f t="shared" si="6"/>
        <v>34</v>
      </c>
      <c r="C47" s="3" t="str">
        <f t="shared" si="3"/>
        <v>ч</v>
      </c>
      <c r="D47" s="3">
        <f t="shared" si="8"/>
        <v>45</v>
      </c>
      <c r="E47" s="12" t="str">
        <f t="shared" si="9"/>
        <v>4</v>
      </c>
      <c r="J47" s="3">
        <f t="shared" si="7"/>
        <v>191</v>
      </c>
      <c r="K47" s="3" t="str">
        <f t="shared" si="5"/>
        <v>е</v>
      </c>
      <c r="L47" s="3">
        <f t="shared" si="10"/>
        <v>27</v>
      </c>
      <c r="M47" s="12" t="str">
        <f t="shared" si="11"/>
        <v>т</v>
      </c>
    </row>
    <row r="48" spans="2:13" x14ac:dyDescent="0.25">
      <c r="B48" s="3">
        <f t="shared" si="6"/>
        <v>35</v>
      </c>
      <c r="C48" s="3" t="str">
        <f t="shared" si="3"/>
        <v>и</v>
      </c>
      <c r="D48" s="3">
        <f t="shared" si="8"/>
        <v>30</v>
      </c>
      <c r="E48" s="12" t="str">
        <f t="shared" si="9"/>
        <v>х</v>
      </c>
      <c r="J48" s="3">
        <f t="shared" si="7"/>
        <v>192</v>
      </c>
      <c r="K48" s="3" t="str">
        <f t="shared" si="5"/>
        <v>р</v>
      </c>
      <c r="L48" s="3">
        <f t="shared" si="10"/>
        <v>38</v>
      </c>
      <c r="M48" s="12" t="str">
        <f t="shared" si="11"/>
        <v>э</v>
      </c>
    </row>
    <row r="49" spans="2:13" x14ac:dyDescent="0.25">
      <c r="B49" s="3">
        <f t="shared" si="6"/>
        <v>36</v>
      </c>
      <c r="C49" s="3" t="str">
        <f t="shared" si="3"/>
        <v>л</v>
      </c>
      <c r="D49" s="3">
        <f t="shared" si="8"/>
        <v>33</v>
      </c>
      <c r="E49" s="12" t="str">
        <f t="shared" si="9"/>
        <v>ш</v>
      </c>
      <c r="J49" s="3">
        <f t="shared" si="7"/>
        <v>193</v>
      </c>
      <c r="K49" s="3" t="str">
        <f t="shared" si="5"/>
        <v>н</v>
      </c>
      <c r="L49" s="3">
        <f t="shared" si="10"/>
        <v>35</v>
      </c>
      <c r="M49" s="12" t="str">
        <f t="shared" si="11"/>
        <v>ъ</v>
      </c>
    </row>
    <row r="50" spans="2:13" x14ac:dyDescent="0.25">
      <c r="B50" s="3">
        <f t="shared" si="6"/>
        <v>37</v>
      </c>
      <c r="C50" s="3" t="str">
        <f t="shared" si="3"/>
        <v xml:space="preserve"> </v>
      </c>
      <c r="D50" s="3">
        <f t="shared" si="8"/>
        <v>13</v>
      </c>
      <c r="E50" s="12" t="str">
        <f t="shared" si="9"/>
        <v>д</v>
      </c>
      <c r="J50" s="3">
        <f t="shared" si="7"/>
        <v>194</v>
      </c>
      <c r="K50" s="3" t="str">
        <f t="shared" si="5"/>
        <v>о</v>
      </c>
      <c r="L50" s="3">
        <f t="shared" si="10"/>
        <v>36</v>
      </c>
      <c r="M50" s="12" t="str">
        <f t="shared" si="11"/>
        <v>ы</v>
      </c>
    </row>
    <row r="51" spans="2:13" x14ac:dyDescent="0.25">
      <c r="B51" s="3">
        <f t="shared" si="6"/>
        <v>38</v>
      </c>
      <c r="C51" s="3" t="str">
        <f t="shared" si="3"/>
        <v>о</v>
      </c>
      <c r="D51" s="3">
        <f t="shared" si="8"/>
        <v>36</v>
      </c>
      <c r="E51" s="12" t="str">
        <f t="shared" si="9"/>
        <v>ы</v>
      </c>
      <c r="J51" s="3">
        <f t="shared" si="7"/>
        <v>195</v>
      </c>
      <c r="K51" s="3" t="str">
        <f t="shared" si="5"/>
        <v xml:space="preserve"> </v>
      </c>
      <c r="L51" s="3">
        <f t="shared" si="10"/>
        <v>13</v>
      </c>
      <c r="M51" s="12" t="str">
        <f t="shared" si="11"/>
        <v>д</v>
      </c>
    </row>
    <row r="52" spans="2:13" x14ac:dyDescent="0.25">
      <c r="B52" s="3">
        <f t="shared" si="6"/>
        <v>39</v>
      </c>
      <c r="C52" s="3" t="str">
        <f t="shared" si="3"/>
        <v>т</v>
      </c>
      <c r="D52" s="3">
        <f t="shared" si="8"/>
        <v>40</v>
      </c>
      <c r="E52" s="12" t="str">
        <f t="shared" si="9"/>
        <v>я</v>
      </c>
      <c r="J52" s="3">
        <f t="shared" si="7"/>
        <v>196</v>
      </c>
      <c r="K52" s="3" t="str">
        <f t="shared" si="5"/>
        <v>р</v>
      </c>
      <c r="L52" s="3">
        <f t="shared" si="10"/>
        <v>38</v>
      </c>
      <c r="M52" s="12" t="str">
        <f t="shared" si="11"/>
        <v>э</v>
      </c>
    </row>
    <row r="53" spans="2:13" x14ac:dyDescent="0.25">
      <c r="B53" s="3">
        <f t="shared" si="6"/>
        <v>40</v>
      </c>
      <c r="C53" s="3" t="str">
        <f t="shared" si="3"/>
        <v>п</v>
      </c>
      <c r="D53" s="3">
        <f t="shared" si="8"/>
        <v>37</v>
      </c>
      <c r="E53" s="12" t="str">
        <f t="shared" si="9"/>
        <v>ь</v>
      </c>
      <c r="J53" s="3">
        <f t="shared" si="7"/>
        <v>197</v>
      </c>
      <c r="K53" s="3" t="str">
        <f t="shared" si="5"/>
        <v>а</v>
      </c>
      <c r="L53" s="3">
        <f t="shared" si="10"/>
        <v>22</v>
      </c>
      <c r="M53" s="12" t="str">
        <f t="shared" si="11"/>
        <v>н</v>
      </c>
    </row>
    <row r="54" spans="2:13" x14ac:dyDescent="0.25">
      <c r="B54" s="3">
        <f t="shared" si="6"/>
        <v>41</v>
      </c>
      <c r="C54" s="3" t="str">
        <f t="shared" si="3"/>
        <v>р</v>
      </c>
      <c r="D54" s="3">
        <f t="shared" si="8"/>
        <v>38</v>
      </c>
      <c r="E54" s="12" t="str">
        <f t="shared" si="9"/>
        <v>э</v>
      </c>
      <c r="J54" s="3">
        <f t="shared" si="7"/>
        <v>198</v>
      </c>
      <c r="K54" s="3" t="str">
        <f t="shared" si="5"/>
        <v>д</v>
      </c>
      <c r="L54" s="3">
        <f t="shared" si="10"/>
        <v>26</v>
      </c>
      <c r="M54" s="12" t="str">
        <f t="shared" si="11"/>
        <v>с</v>
      </c>
    </row>
    <row r="55" spans="2:13" x14ac:dyDescent="0.25">
      <c r="B55" s="3">
        <f t="shared" si="6"/>
        <v>42</v>
      </c>
      <c r="C55" s="3" t="str">
        <f t="shared" si="3"/>
        <v>а</v>
      </c>
      <c r="D55" s="3">
        <f t="shared" si="8"/>
        <v>22</v>
      </c>
      <c r="E55" s="12" t="str">
        <f t="shared" si="9"/>
        <v>н</v>
      </c>
      <c r="J55" s="3">
        <f t="shared" si="7"/>
        <v>199</v>
      </c>
      <c r="K55" s="3" t="str">
        <f t="shared" si="5"/>
        <v xml:space="preserve"> </v>
      </c>
      <c r="L55" s="3">
        <f t="shared" si="10"/>
        <v>13</v>
      </c>
      <c r="M55" s="12" t="str">
        <f t="shared" si="11"/>
        <v>д</v>
      </c>
    </row>
    <row r="56" spans="2:13" x14ac:dyDescent="0.25">
      <c r="B56" s="3">
        <f t="shared" si="6"/>
        <v>43</v>
      </c>
      <c r="C56" s="3" t="str">
        <f t="shared" si="3"/>
        <v>в</v>
      </c>
      <c r="D56" s="3">
        <f t="shared" si="8"/>
        <v>24</v>
      </c>
      <c r="E56" s="12" t="str">
        <f t="shared" si="9"/>
        <v>п</v>
      </c>
      <c r="J56" s="3">
        <f t="shared" si="7"/>
        <v>200</v>
      </c>
      <c r="K56" s="3" t="str">
        <f t="shared" si="5"/>
        <v>н</v>
      </c>
      <c r="L56" s="3">
        <f t="shared" si="10"/>
        <v>35</v>
      </c>
      <c r="M56" s="12" t="str">
        <f t="shared" si="11"/>
        <v>ъ</v>
      </c>
    </row>
    <row r="57" spans="2:13" x14ac:dyDescent="0.25">
      <c r="B57" s="3">
        <f t="shared" si="6"/>
        <v>44</v>
      </c>
      <c r="C57" s="3" t="str">
        <f t="shared" si="3"/>
        <v>л</v>
      </c>
      <c r="D57" s="3">
        <f t="shared" si="8"/>
        <v>33</v>
      </c>
      <c r="E57" s="12" t="str">
        <f t="shared" si="9"/>
        <v>ш</v>
      </c>
      <c r="J57" s="3">
        <f t="shared" si="7"/>
        <v>201</v>
      </c>
      <c r="K57" s="3" t="str">
        <f t="shared" si="5"/>
        <v>а</v>
      </c>
      <c r="L57" s="3">
        <f t="shared" si="10"/>
        <v>22</v>
      </c>
      <c r="M57" s="12" t="str">
        <f t="shared" si="11"/>
        <v>н</v>
      </c>
    </row>
    <row r="58" spans="2:13" x14ac:dyDescent="0.25">
      <c r="B58" s="3">
        <f t="shared" si="6"/>
        <v>45</v>
      </c>
      <c r="C58" s="3" t="str">
        <f t="shared" si="3"/>
        <v>е</v>
      </c>
      <c r="D58" s="3">
        <f t="shared" si="8"/>
        <v>27</v>
      </c>
      <c r="E58" s="12" t="str">
        <f t="shared" si="9"/>
        <v>т</v>
      </c>
      <c r="J58" s="3">
        <f t="shared" si="7"/>
        <v>202</v>
      </c>
      <c r="K58" s="3" t="str">
        <f t="shared" si="5"/>
        <v>ш</v>
      </c>
      <c r="L58" s="3">
        <f t="shared" si="10"/>
        <v>46</v>
      </c>
      <c r="M58" s="12" t="str">
        <f t="shared" si="11"/>
        <v>5</v>
      </c>
    </row>
    <row r="59" spans="2:13" x14ac:dyDescent="0.25">
      <c r="B59" s="3">
        <f t="shared" si="6"/>
        <v>46</v>
      </c>
      <c r="C59" s="3" t="str">
        <f t="shared" si="3"/>
        <v>н</v>
      </c>
      <c r="D59" s="3">
        <f t="shared" si="8"/>
        <v>35</v>
      </c>
      <c r="E59" s="12" t="str">
        <f t="shared" si="9"/>
        <v>ъ</v>
      </c>
      <c r="J59" s="3">
        <f t="shared" si="7"/>
        <v>203</v>
      </c>
      <c r="K59" s="3" t="str">
        <f t="shared" si="5"/>
        <v>е</v>
      </c>
      <c r="L59" s="3">
        <f t="shared" si="10"/>
        <v>27</v>
      </c>
      <c r="M59" s="12" t="str">
        <f t="shared" si="11"/>
        <v>т</v>
      </c>
    </row>
    <row r="60" spans="2:13" x14ac:dyDescent="0.25">
      <c r="B60" s="3">
        <f t="shared" si="6"/>
        <v>47</v>
      </c>
      <c r="C60" s="3" t="str">
        <f t="shared" si="3"/>
        <v>н</v>
      </c>
      <c r="D60" s="3">
        <f t="shared" si="8"/>
        <v>35</v>
      </c>
      <c r="E60" s="12" t="str">
        <f t="shared" si="9"/>
        <v>ъ</v>
      </c>
      <c r="J60" s="3">
        <f t="shared" si="7"/>
        <v>204</v>
      </c>
      <c r="K60" s="3" t="str">
        <f t="shared" si="5"/>
        <v>м</v>
      </c>
      <c r="L60" s="3">
        <f t="shared" si="10"/>
        <v>34</v>
      </c>
      <c r="M60" s="12" t="str">
        <f t="shared" si="11"/>
        <v>щ</v>
      </c>
    </row>
    <row r="61" spans="2:13" x14ac:dyDescent="0.25">
      <c r="B61" s="3">
        <f t="shared" si="6"/>
        <v>48</v>
      </c>
      <c r="C61" s="3" t="str">
        <f t="shared" si="3"/>
        <v>ы</v>
      </c>
      <c r="D61" s="3">
        <f t="shared" si="8"/>
        <v>49</v>
      </c>
      <c r="E61" s="12" t="str">
        <f t="shared" si="9"/>
        <v>8</v>
      </c>
      <c r="J61" s="3">
        <f t="shared" si="7"/>
        <v>205</v>
      </c>
      <c r="K61" s="3" t="str">
        <f t="shared" si="5"/>
        <v>у</v>
      </c>
      <c r="L61" s="3">
        <f t="shared" si="10"/>
        <v>41</v>
      </c>
      <c r="M61" s="12" t="str">
        <f t="shared" si="11"/>
        <v>0</v>
      </c>
    </row>
    <row r="62" spans="2:13" x14ac:dyDescent="0.25">
      <c r="B62" s="3">
        <f t="shared" si="6"/>
        <v>49</v>
      </c>
      <c r="C62" s="3" t="str">
        <f t="shared" si="3"/>
        <v>е</v>
      </c>
      <c r="D62" s="3">
        <f t="shared" si="8"/>
        <v>27</v>
      </c>
      <c r="E62" s="12" t="str">
        <f t="shared" si="9"/>
        <v>т</v>
      </c>
      <c r="J62" s="3">
        <f t="shared" si="7"/>
        <v>206</v>
      </c>
      <c r="K62" s="3" t="str">
        <f t="shared" si="5"/>
        <v xml:space="preserve"> </v>
      </c>
      <c r="L62" s="3">
        <f t="shared" si="10"/>
        <v>13</v>
      </c>
      <c r="M62" s="12" t="str">
        <f t="shared" si="11"/>
        <v>д</v>
      </c>
    </row>
    <row r="63" spans="2:13" x14ac:dyDescent="0.25">
      <c r="B63" s="3">
        <f t="shared" si="6"/>
        <v>50</v>
      </c>
      <c r="C63" s="3" t="str">
        <f t="shared" si="3"/>
        <v xml:space="preserve"> </v>
      </c>
      <c r="D63" s="3">
        <f t="shared" si="8"/>
        <v>13</v>
      </c>
      <c r="E63" s="12" t="str">
        <f t="shared" si="9"/>
        <v>д</v>
      </c>
      <c r="J63" s="3">
        <f t="shared" si="7"/>
        <v>207</v>
      </c>
      <c r="K63" s="3" t="str">
        <f t="shared" si="5"/>
        <v>с</v>
      </c>
      <c r="L63" s="3">
        <f t="shared" si="10"/>
        <v>39</v>
      </c>
      <c r="M63" s="12" t="str">
        <f t="shared" si="11"/>
        <v>ю</v>
      </c>
    </row>
    <row r="64" spans="2:13" x14ac:dyDescent="0.25">
      <c r="B64" s="3">
        <f t="shared" si="6"/>
        <v>51</v>
      </c>
      <c r="C64" s="3" t="str">
        <f t="shared" si="3"/>
        <v>в</v>
      </c>
      <c r="D64" s="3">
        <f t="shared" si="8"/>
        <v>24</v>
      </c>
      <c r="E64" s="12" t="str">
        <f t="shared" si="9"/>
        <v>п</v>
      </c>
      <c r="J64" s="3">
        <f t="shared" si="7"/>
        <v>208</v>
      </c>
      <c r="K64" s="3" t="str">
        <f t="shared" si="5"/>
        <v>о</v>
      </c>
      <c r="L64" s="3">
        <f t="shared" si="10"/>
        <v>36</v>
      </c>
      <c r="M64" s="12" t="str">
        <f t="shared" si="11"/>
        <v>ы</v>
      </c>
    </row>
    <row r="65" spans="2:13" x14ac:dyDescent="0.25">
      <c r="B65" s="3">
        <f t="shared" si="6"/>
        <v>52</v>
      </c>
      <c r="C65" s="3" t="str">
        <f t="shared" si="3"/>
        <v>а</v>
      </c>
      <c r="D65" s="3">
        <f t="shared" si="8"/>
        <v>22</v>
      </c>
      <c r="E65" s="12" t="str">
        <f t="shared" si="9"/>
        <v>н</v>
      </c>
      <c r="J65" s="3">
        <f t="shared" si="7"/>
        <v>209</v>
      </c>
      <c r="K65" s="3" t="str">
        <f t="shared" si="5"/>
        <v>т</v>
      </c>
      <c r="L65" s="3">
        <f t="shared" si="10"/>
        <v>40</v>
      </c>
      <c r="M65" s="12" t="str">
        <f t="shared" si="11"/>
        <v>я</v>
      </c>
    </row>
    <row r="66" spans="2:13" x14ac:dyDescent="0.25">
      <c r="B66" s="3">
        <f t="shared" si="6"/>
        <v>53</v>
      </c>
      <c r="C66" s="3" t="str">
        <f t="shared" si="3"/>
        <v>м</v>
      </c>
      <c r="D66" s="3">
        <f t="shared" si="8"/>
        <v>34</v>
      </c>
      <c r="E66" s="12" t="str">
        <f t="shared" si="9"/>
        <v>щ</v>
      </c>
      <c r="J66" s="3">
        <f t="shared" si="7"/>
        <v>210</v>
      </c>
      <c r="K66" s="3" t="str">
        <f t="shared" si="5"/>
        <v>р</v>
      </c>
      <c r="L66" s="3">
        <f t="shared" si="10"/>
        <v>38</v>
      </c>
      <c r="M66" s="12" t="str">
        <f t="shared" si="11"/>
        <v>э</v>
      </c>
    </row>
    <row r="67" spans="2:13" x14ac:dyDescent="0.25">
      <c r="B67" s="3">
        <f t="shared" si="6"/>
        <v>54</v>
      </c>
      <c r="C67" s="3" t="str">
        <f t="shared" si="3"/>
        <v>и</v>
      </c>
      <c r="D67" s="3">
        <f t="shared" si="8"/>
        <v>30</v>
      </c>
      <c r="E67" s="12" t="str">
        <f t="shared" si="9"/>
        <v>х</v>
      </c>
      <c r="J67" s="3">
        <f t="shared" si="7"/>
        <v>211</v>
      </c>
      <c r="K67" s="3" t="str">
        <f t="shared" si="5"/>
        <v>у</v>
      </c>
      <c r="L67" s="3">
        <f t="shared" si="10"/>
        <v>41</v>
      </c>
      <c r="M67" s="12" t="str">
        <f t="shared" si="11"/>
        <v>0</v>
      </c>
    </row>
    <row r="68" spans="2:13" x14ac:dyDescent="0.25">
      <c r="B68" s="3">
        <f t="shared" si="6"/>
        <v>55</v>
      </c>
      <c r="C68" s="3" t="str">
        <f t="shared" si="3"/>
        <v xml:space="preserve"> </v>
      </c>
      <c r="D68" s="3">
        <f t="shared" si="8"/>
        <v>13</v>
      </c>
      <c r="E68" s="12" t="str">
        <f t="shared" si="9"/>
        <v>д</v>
      </c>
      <c r="J68" s="3">
        <f t="shared" si="7"/>
        <v>212</v>
      </c>
      <c r="K68" s="3" t="str">
        <f t="shared" si="5"/>
        <v>д</v>
      </c>
      <c r="L68" s="3">
        <f t="shared" si="10"/>
        <v>26</v>
      </c>
      <c r="M68" s="12" t="str">
        <f t="shared" si="11"/>
        <v>с</v>
      </c>
    </row>
    <row r="69" spans="2:13" x14ac:dyDescent="0.25">
      <c r="B69" s="3">
        <f t="shared" si="6"/>
        <v>56</v>
      </c>
      <c r="C69" s="3" t="str">
        <f t="shared" si="3"/>
        <v>д</v>
      </c>
      <c r="D69" s="3">
        <f t="shared" si="8"/>
        <v>26</v>
      </c>
      <c r="E69" s="12" t="str">
        <f t="shared" si="9"/>
        <v>с</v>
      </c>
      <c r="J69" s="3">
        <f t="shared" si="7"/>
        <v>213</v>
      </c>
      <c r="K69" s="3" t="str">
        <f t="shared" si="5"/>
        <v>н</v>
      </c>
      <c r="L69" s="3">
        <f t="shared" si="10"/>
        <v>35</v>
      </c>
      <c r="M69" s="12" t="str">
        <f t="shared" si="11"/>
        <v>ъ</v>
      </c>
    </row>
    <row r="70" spans="2:13" x14ac:dyDescent="0.25">
      <c r="B70" s="3">
        <f t="shared" si="6"/>
        <v>57</v>
      </c>
      <c r="C70" s="3" t="str">
        <f t="shared" si="3"/>
        <v>а</v>
      </c>
      <c r="D70" s="3">
        <f t="shared" si="8"/>
        <v>22</v>
      </c>
      <c r="E70" s="12" t="str">
        <f t="shared" si="9"/>
        <v>н</v>
      </c>
      <c r="J70" s="3">
        <f t="shared" si="7"/>
        <v>214</v>
      </c>
      <c r="K70" s="3" t="str">
        <f t="shared" si="5"/>
        <v>и</v>
      </c>
      <c r="L70" s="3">
        <f t="shared" si="10"/>
        <v>30</v>
      </c>
      <c r="M70" s="12" t="str">
        <f t="shared" si="11"/>
        <v>х</v>
      </c>
    </row>
    <row r="71" spans="2:13" x14ac:dyDescent="0.25">
      <c r="B71" s="3">
        <f t="shared" si="6"/>
        <v>58</v>
      </c>
      <c r="C71" s="3" t="str">
        <f t="shared" si="3"/>
        <v>н</v>
      </c>
      <c r="D71" s="3">
        <f t="shared" si="8"/>
        <v>35</v>
      </c>
      <c r="E71" s="12" t="str">
        <f t="shared" si="9"/>
        <v>ъ</v>
      </c>
      <c r="J71" s="3">
        <f t="shared" si="7"/>
        <v>215</v>
      </c>
      <c r="K71" s="3" t="str">
        <f t="shared" si="5"/>
        <v>ч</v>
      </c>
      <c r="L71" s="3">
        <f t="shared" si="10"/>
        <v>45</v>
      </c>
      <c r="M71" s="12" t="str">
        <f t="shared" si="11"/>
        <v>4</v>
      </c>
    </row>
    <row r="72" spans="2:13" x14ac:dyDescent="0.25">
      <c r="B72" s="3">
        <f t="shared" si="6"/>
        <v>59</v>
      </c>
      <c r="C72" s="3" t="str">
        <f t="shared" si="3"/>
        <v>н</v>
      </c>
      <c r="D72" s="3">
        <f t="shared" si="8"/>
        <v>35</v>
      </c>
      <c r="E72" s="12" t="str">
        <f t="shared" si="9"/>
        <v>ъ</v>
      </c>
      <c r="J72" s="3">
        <f t="shared" si="7"/>
        <v>216</v>
      </c>
      <c r="K72" s="3" t="str">
        <f t="shared" si="5"/>
        <v>е</v>
      </c>
      <c r="L72" s="3">
        <f t="shared" si="10"/>
        <v>27</v>
      </c>
      <c r="M72" s="12" t="str">
        <f t="shared" si="11"/>
        <v>т</v>
      </c>
    </row>
    <row r="73" spans="2:13" x14ac:dyDescent="0.25">
      <c r="B73" s="3">
        <f t="shared" si="6"/>
        <v>60</v>
      </c>
      <c r="C73" s="3" t="str">
        <f t="shared" si="3"/>
        <v>ы</v>
      </c>
      <c r="D73" s="3">
        <f t="shared" si="8"/>
        <v>49</v>
      </c>
      <c r="E73" s="12" t="str">
        <f t="shared" si="9"/>
        <v>8</v>
      </c>
      <c r="J73" s="3">
        <f t="shared" si="7"/>
        <v>217</v>
      </c>
      <c r="K73" s="3" t="str">
        <f t="shared" si="5"/>
        <v>с</v>
      </c>
      <c r="L73" s="3">
        <f t="shared" si="10"/>
        <v>39</v>
      </c>
      <c r="M73" s="12" t="str">
        <f t="shared" si="11"/>
        <v>ю</v>
      </c>
    </row>
    <row r="74" spans="2:13" x14ac:dyDescent="0.25">
      <c r="B74" s="3">
        <f t="shared" si="6"/>
        <v>61</v>
      </c>
      <c r="C74" s="3" t="str">
        <f t="shared" si="3"/>
        <v>е</v>
      </c>
      <c r="D74" s="3">
        <f t="shared" si="8"/>
        <v>27</v>
      </c>
      <c r="E74" s="12" t="str">
        <f t="shared" si="9"/>
        <v>т</v>
      </c>
      <c r="J74" s="3">
        <f t="shared" si="7"/>
        <v>218</v>
      </c>
      <c r="K74" s="3" t="str">
        <f t="shared" si="5"/>
        <v>т</v>
      </c>
      <c r="L74" s="3">
        <f t="shared" si="10"/>
        <v>40</v>
      </c>
      <c r="M74" s="12" t="str">
        <f t="shared" si="11"/>
        <v>я</v>
      </c>
    </row>
    <row r="75" spans="2:13" x14ac:dyDescent="0.25">
      <c r="B75" s="3">
        <f t="shared" si="6"/>
        <v>62</v>
      </c>
      <c r="C75" s="3" t="str">
        <f t="shared" si="3"/>
        <v>,</v>
      </c>
      <c r="D75" s="3">
        <f t="shared" si="8"/>
        <v>15</v>
      </c>
      <c r="E75" s="12" t="str">
        <f t="shared" si="9"/>
        <v>ж</v>
      </c>
      <c r="J75" s="3">
        <f t="shared" si="7"/>
        <v>219</v>
      </c>
      <c r="K75" s="3" t="str">
        <f t="shared" si="5"/>
        <v>в</v>
      </c>
      <c r="L75" s="3">
        <f t="shared" si="10"/>
        <v>24</v>
      </c>
      <c r="M75" s="12" t="str">
        <f t="shared" si="11"/>
        <v>п</v>
      </c>
    </row>
    <row r="76" spans="2:13" x14ac:dyDescent="0.25">
      <c r="B76" s="3">
        <f t="shared" si="6"/>
        <v>63</v>
      </c>
      <c r="C76" s="3" t="str">
        <f t="shared" si="3"/>
        <v xml:space="preserve"> </v>
      </c>
      <c r="D76" s="3">
        <f t="shared" si="8"/>
        <v>13</v>
      </c>
      <c r="E76" s="12" t="str">
        <f t="shared" si="9"/>
        <v>д</v>
      </c>
      <c r="J76" s="3">
        <f t="shared" si="7"/>
        <v>220</v>
      </c>
      <c r="K76" s="3" t="str">
        <f t="shared" si="5"/>
        <v>у</v>
      </c>
      <c r="L76" s="3">
        <f t="shared" si="10"/>
        <v>41</v>
      </c>
      <c r="M76" s="12" t="str">
        <f t="shared" si="11"/>
        <v>0</v>
      </c>
    </row>
    <row r="77" spans="2:13" x14ac:dyDescent="0.25">
      <c r="B77" s="3">
        <f t="shared" si="6"/>
        <v>64</v>
      </c>
      <c r="C77" s="3" t="str">
        <f t="shared" si="3"/>
        <v>о</v>
      </c>
      <c r="D77" s="3">
        <f t="shared" si="8"/>
        <v>36</v>
      </c>
      <c r="E77" s="12" t="str">
        <f t="shared" si="9"/>
        <v>ы</v>
      </c>
      <c r="J77" s="3">
        <f t="shared" si="7"/>
        <v>221</v>
      </c>
      <c r="K77" s="3" t="str">
        <f t="shared" si="5"/>
        <v>,</v>
      </c>
      <c r="L77" s="3">
        <f t="shared" si="10"/>
        <v>15</v>
      </c>
      <c r="M77" s="12" t="str">
        <f t="shared" si="11"/>
        <v>ж</v>
      </c>
    </row>
    <row r="78" spans="2:13" x14ac:dyDescent="0.25">
      <c r="B78" s="3">
        <f t="shared" si="6"/>
        <v>65</v>
      </c>
      <c r="C78" s="3" t="str">
        <f t="shared" si="3"/>
        <v>з</v>
      </c>
      <c r="D78" s="3">
        <f t="shared" ref="D78:D109" si="12">IF(MATCH(C78,Алфавит,0)+$J$3&gt;51,MATCH(C78,Алфавит,0)+$J$3-51,MATCH(C78,Алфавит,0)+$J$3)</f>
        <v>29</v>
      </c>
      <c r="E78" s="12" t="str">
        <f t="shared" ref="E78:E109" si="13">INDEX(Алфавит,D78)</f>
        <v>ф</v>
      </c>
      <c r="J78" s="3">
        <f t="shared" si="7"/>
        <v>222</v>
      </c>
      <c r="K78" s="3" t="str">
        <f t="shared" si="5"/>
        <v xml:space="preserve"> </v>
      </c>
      <c r="L78" s="3">
        <f t="shared" ref="L78:L109" si="14">IF(MATCH(K78,Алфавит,0)+$J$3&gt;51,MATCH(K78,Алфавит,0)+$J$3-51,MATCH(K78,Алфавит,0)+$J$3)</f>
        <v>13</v>
      </c>
      <c r="M78" s="12" t="str">
        <f t="shared" ref="M78:M109" si="15">INDEX(Алфавит,L78)</f>
        <v>д</v>
      </c>
    </row>
    <row r="79" spans="2:13" x14ac:dyDescent="0.25">
      <c r="B79" s="3">
        <f t="shared" si="6"/>
        <v>66</v>
      </c>
      <c r="C79" s="3" t="str">
        <f t="shared" ref="C79:C142" si="16">MID($B$5,B79,1)</f>
        <v>н</v>
      </c>
      <c r="D79" s="3">
        <f t="shared" si="12"/>
        <v>35</v>
      </c>
      <c r="E79" s="12" t="str">
        <f t="shared" si="13"/>
        <v>ъ</v>
      </c>
      <c r="J79" s="3">
        <f t="shared" si="7"/>
        <v>223</v>
      </c>
      <c r="K79" s="3" t="str">
        <f t="shared" ref="K79:K142" si="17">MID($B$5,J79,1)</f>
        <v>н</v>
      </c>
      <c r="L79" s="3">
        <f t="shared" si="14"/>
        <v>35</v>
      </c>
      <c r="M79" s="12" t="str">
        <f t="shared" si="15"/>
        <v>ъ</v>
      </c>
    </row>
    <row r="80" spans="2:13" x14ac:dyDescent="0.25">
      <c r="B80" s="3">
        <f t="shared" ref="B80:B143" si="18">B79+1</f>
        <v>67</v>
      </c>
      <c r="C80" s="3" t="str">
        <f t="shared" si="16"/>
        <v>а</v>
      </c>
      <c r="D80" s="3">
        <f t="shared" si="12"/>
        <v>22</v>
      </c>
      <c r="E80" s="12" t="str">
        <f t="shared" si="13"/>
        <v>н</v>
      </c>
      <c r="J80" s="3">
        <f t="shared" ref="J80:J143" si="19">J79+1</f>
        <v>224</v>
      </c>
      <c r="K80" s="3" t="str">
        <f t="shared" si="17"/>
        <v>а</v>
      </c>
      <c r="L80" s="3">
        <f t="shared" si="14"/>
        <v>22</v>
      </c>
      <c r="M80" s="12" t="str">
        <f t="shared" si="15"/>
        <v>н</v>
      </c>
    </row>
    <row r="81" spans="2:13" x14ac:dyDescent="0.25">
      <c r="B81" s="3">
        <f t="shared" si="18"/>
        <v>68</v>
      </c>
      <c r="C81" s="3" t="str">
        <f t="shared" si="16"/>
        <v>к</v>
      </c>
      <c r="D81" s="3">
        <f t="shared" si="12"/>
        <v>32</v>
      </c>
      <c r="E81" s="12" t="str">
        <f t="shared" si="13"/>
        <v>ч</v>
      </c>
      <c r="J81" s="3">
        <f t="shared" si="19"/>
        <v>225</v>
      </c>
      <c r="K81" s="3" t="str">
        <f t="shared" si="17"/>
        <v>д</v>
      </c>
      <c r="L81" s="3">
        <f t="shared" si="14"/>
        <v>26</v>
      </c>
      <c r="M81" s="12" t="str">
        <f t="shared" si="15"/>
        <v>с</v>
      </c>
    </row>
    <row r="82" spans="2:13" x14ac:dyDescent="0.25">
      <c r="B82" s="3">
        <f t="shared" si="18"/>
        <v>69</v>
      </c>
      <c r="C82" s="3" t="str">
        <f t="shared" si="16"/>
        <v>о</v>
      </c>
      <c r="D82" s="3">
        <f t="shared" si="12"/>
        <v>36</v>
      </c>
      <c r="E82" s="12" t="str">
        <f t="shared" si="13"/>
        <v>ы</v>
      </c>
      <c r="J82" s="3">
        <f t="shared" si="19"/>
        <v>226</v>
      </c>
      <c r="K82" s="3" t="str">
        <f t="shared" si="17"/>
        <v>е</v>
      </c>
      <c r="L82" s="3">
        <f t="shared" si="14"/>
        <v>27</v>
      </c>
      <c r="M82" s="12" t="str">
        <f t="shared" si="15"/>
        <v>т</v>
      </c>
    </row>
    <row r="83" spans="2:13" x14ac:dyDescent="0.25">
      <c r="B83" s="3">
        <f t="shared" si="18"/>
        <v>70</v>
      </c>
      <c r="C83" s="3" t="str">
        <f t="shared" si="16"/>
        <v>м</v>
      </c>
      <c r="D83" s="3">
        <f t="shared" si="12"/>
        <v>34</v>
      </c>
      <c r="E83" s="12" t="str">
        <f t="shared" si="13"/>
        <v>щ</v>
      </c>
      <c r="J83" s="3">
        <f t="shared" si="19"/>
        <v>227</v>
      </c>
      <c r="K83" s="3" t="str">
        <f t="shared" si="17"/>
        <v>ю</v>
      </c>
      <c r="L83" s="3">
        <f t="shared" si="14"/>
        <v>1</v>
      </c>
      <c r="M83" s="12" t="str">
        <f t="shared" si="15"/>
        <v>"</v>
      </c>
    </row>
    <row r="84" spans="2:13" x14ac:dyDescent="0.25">
      <c r="B84" s="3">
        <f t="shared" si="18"/>
        <v>71</v>
      </c>
      <c r="C84" s="3" t="str">
        <f t="shared" si="16"/>
        <v>л</v>
      </c>
      <c r="D84" s="3">
        <f t="shared" si="12"/>
        <v>33</v>
      </c>
      <c r="E84" s="12" t="str">
        <f t="shared" si="13"/>
        <v>ш</v>
      </c>
      <c r="J84" s="3">
        <f t="shared" si="19"/>
        <v>228</v>
      </c>
      <c r="K84" s="3" t="str">
        <f t="shared" si="17"/>
        <v>с</v>
      </c>
      <c r="L84" s="3">
        <f t="shared" si="14"/>
        <v>39</v>
      </c>
      <c r="M84" s="12" t="str">
        <f t="shared" si="15"/>
        <v>ю</v>
      </c>
    </row>
    <row r="85" spans="2:13" x14ac:dyDescent="0.25">
      <c r="B85" s="3">
        <f t="shared" si="18"/>
        <v>72</v>
      </c>
      <c r="C85" s="3" t="str">
        <f t="shared" si="16"/>
        <v>ю</v>
      </c>
      <c r="D85" s="3">
        <f t="shared" si="12"/>
        <v>1</v>
      </c>
      <c r="E85" s="12" t="str">
        <f t="shared" si="13"/>
        <v>"</v>
      </c>
      <c r="J85" s="3">
        <f t="shared" si="19"/>
        <v>229</v>
      </c>
      <c r="K85" s="3" t="str">
        <f t="shared" si="17"/>
        <v>ь</v>
      </c>
      <c r="L85" s="3">
        <f t="shared" si="14"/>
        <v>50</v>
      </c>
      <c r="M85" s="12" t="str">
        <f t="shared" si="15"/>
        <v>9</v>
      </c>
    </row>
    <row r="86" spans="2:13" x14ac:dyDescent="0.25">
      <c r="B86" s="3">
        <f t="shared" si="18"/>
        <v>73</v>
      </c>
      <c r="C86" s="3" t="str">
        <f t="shared" si="16"/>
        <v>с</v>
      </c>
      <c r="D86" s="3">
        <f t="shared" si="12"/>
        <v>39</v>
      </c>
      <c r="E86" s="12" t="str">
        <f t="shared" si="13"/>
        <v>ю</v>
      </c>
      <c r="J86" s="3">
        <f t="shared" si="19"/>
        <v>230</v>
      </c>
      <c r="K86" s="3" t="str">
        <f t="shared" si="17"/>
        <v xml:space="preserve"> </v>
      </c>
      <c r="L86" s="3">
        <f t="shared" si="14"/>
        <v>13</v>
      </c>
      <c r="M86" s="12" t="str">
        <f t="shared" si="15"/>
        <v>д</v>
      </c>
    </row>
    <row r="87" spans="2:13" x14ac:dyDescent="0.25">
      <c r="B87" s="3">
        <f t="shared" si="18"/>
        <v>74</v>
      </c>
      <c r="C87" s="3" t="str">
        <f t="shared" si="16"/>
        <v>ь</v>
      </c>
      <c r="D87" s="3">
        <f t="shared" si="12"/>
        <v>50</v>
      </c>
      <c r="E87" s="12" t="str">
        <f t="shared" si="13"/>
        <v>9</v>
      </c>
      <c r="J87" s="3">
        <f t="shared" si="19"/>
        <v>231</v>
      </c>
      <c r="K87" s="3" t="str">
        <f t="shared" si="17"/>
        <v>н</v>
      </c>
      <c r="L87" s="3">
        <f t="shared" si="14"/>
        <v>35</v>
      </c>
      <c r="M87" s="12" t="str">
        <f t="shared" si="15"/>
        <v>ъ</v>
      </c>
    </row>
    <row r="88" spans="2:13" x14ac:dyDescent="0.25">
      <c r="B88" s="3">
        <f t="shared" si="18"/>
        <v>75</v>
      </c>
      <c r="C88" s="3" t="str">
        <f t="shared" si="16"/>
        <v xml:space="preserve"> </v>
      </c>
      <c r="D88" s="3">
        <f t="shared" si="12"/>
        <v>13</v>
      </c>
      <c r="E88" s="12" t="str">
        <f t="shared" si="13"/>
        <v>д</v>
      </c>
      <c r="J88" s="3">
        <f t="shared" si="19"/>
        <v>232</v>
      </c>
      <c r="K88" s="3" t="str">
        <f t="shared" si="17"/>
        <v>а</v>
      </c>
      <c r="L88" s="3">
        <f t="shared" si="14"/>
        <v>22</v>
      </c>
      <c r="M88" s="12" t="str">
        <f t="shared" si="15"/>
        <v>н</v>
      </c>
    </row>
    <row r="89" spans="2:13" x14ac:dyDescent="0.25">
      <c r="B89" s="3">
        <f t="shared" si="18"/>
        <v>76</v>
      </c>
      <c r="C89" s="3" t="str">
        <f t="shared" si="16"/>
        <v>и</v>
      </c>
      <c r="D89" s="3">
        <f t="shared" si="12"/>
        <v>30</v>
      </c>
      <c r="E89" s="12" t="str">
        <f t="shared" si="13"/>
        <v>х</v>
      </c>
      <c r="J89" s="3">
        <f t="shared" si="19"/>
        <v>233</v>
      </c>
      <c r="K89" s="3" t="str">
        <f t="shared" si="17"/>
        <v xml:space="preserve"> </v>
      </c>
      <c r="L89" s="3">
        <f t="shared" si="14"/>
        <v>13</v>
      </c>
      <c r="M89" s="12" t="str">
        <f t="shared" si="15"/>
        <v>д</v>
      </c>
    </row>
    <row r="90" spans="2:13" x14ac:dyDescent="0.25">
      <c r="B90" s="3">
        <f t="shared" si="18"/>
        <v>77</v>
      </c>
      <c r="C90" s="3" t="str">
        <f t="shared" si="16"/>
        <v xml:space="preserve"> </v>
      </c>
      <c r="D90" s="3">
        <f t="shared" si="12"/>
        <v>13</v>
      </c>
      <c r="E90" s="12" t="str">
        <f t="shared" si="13"/>
        <v>д</v>
      </c>
      <c r="J90" s="3">
        <f t="shared" si="19"/>
        <v>234</v>
      </c>
      <c r="K90" s="3" t="str">
        <f t="shared" si="17"/>
        <v>е</v>
      </c>
      <c r="L90" s="3">
        <f t="shared" si="14"/>
        <v>27</v>
      </c>
      <c r="M90" s="12" t="str">
        <f t="shared" si="15"/>
        <v>т</v>
      </c>
    </row>
    <row r="91" spans="2:13" x14ac:dyDescent="0.25">
      <c r="B91" s="3">
        <f t="shared" si="18"/>
        <v>78</v>
      </c>
      <c r="C91" s="3" t="str">
        <f t="shared" si="16"/>
        <v>в</v>
      </c>
      <c r="D91" s="3">
        <f t="shared" si="12"/>
        <v>24</v>
      </c>
      <c r="E91" s="12" t="str">
        <f t="shared" si="13"/>
        <v>п</v>
      </c>
      <c r="J91" s="3">
        <f t="shared" si="19"/>
        <v>235</v>
      </c>
      <c r="K91" s="3" t="str">
        <f t="shared" si="17"/>
        <v>г</v>
      </c>
      <c r="L91" s="3">
        <f t="shared" si="14"/>
        <v>25</v>
      </c>
      <c r="M91" s="12" t="str">
        <f t="shared" si="15"/>
        <v>р</v>
      </c>
    </row>
    <row r="92" spans="2:13" x14ac:dyDescent="0.25">
      <c r="B92" s="3">
        <f t="shared" si="18"/>
        <v>79</v>
      </c>
      <c r="C92" s="3" t="str">
        <f t="shared" si="16"/>
        <v>ы</v>
      </c>
      <c r="D92" s="3">
        <f t="shared" si="12"/>
        <v>49</v>
      </c>
      <c r="E92" s="12" t="str">
        <f t="shared" si="13"/>
        <v>8</v>
      </c>
      <c r="J92" s="3">
        <f t="shared" si="19"/>
        <v>236</v>
      </c>
      <c r="K92" s="3" t="str">
        <f t="shared" si="17"/>
        <v>о</v>
      </c>
      <c r="L92" s="3">
        <f t="shared" si="14"/>
        <v>36</v>
      </c>
      <c r="M92" s="12" t="str">
        <f t="shared" si="15"/>
        <v>ы</v>
      </c>
    </row>
    <row r="93" spans="2:13" x14ac:dyDescent="0.25">
      <c r="B93" s="3">
        <f t="shared" si="18"/>
        <v>80</v>
      </c>
      <c r="C93" s="3" t="str">
        <f t="shared" si="16"/>
        <v>с</v>
      </c>
      <c r="D93" s="3">
        <f t="shared" si="12"/>
        <v>39</v>
      </c>
      <c r="E93" s="12" t="str">
        <f t="shared" si="13"/>
        <v>ю</v>
      </c>
      <c r="J93" s="3">
        <f t="shared" si="19"/>
        <v>237</v>
      </c>
      <c r="K93" s="3" t="str">
        <f t="shared" si="17"/>
        <v xml:space="preserve"> </v>
      </c>
      <c r="L93" s="3">
        <f t="shared" si="14"/>
        <v>13</v>
      </c>
      <c r="M93" s="12" t="str">
        <f t="shared" si="15"/>
        <v>д</v>
      </c>
    </row>
    <row r="94" spans="2:13" x14ac:dyDescent="0.25">
      <c r="B94" s="3">
        <f t="shared" si="18"/>
        <v>81</v>
      </c>
      <c r="C94" s="3" t="str">
        <f t="shared" si="16"/>
        <v>к</v>
      </c>
      <c r="D94" s="3">
        <f t="shared" si="12"/>
        <v>32</v>
      </c>
      <c r="E94" s="12" t="str">
        <f t="shared" si="13"/>
        <v>ч</v>
      </c>
      <c r="J94" s="3">
        <f t="shared" si="19"/>
        <v>238</v>
      </c>
      <c r="K94" s="3" t="str">
        <f t="shared" si="17"/>
        <v>д</v>
      </c>
      <c r="L94" s="3">
        <f t="shared" si="14"/>
        <v>26</v>
      </c>
      <c r="M94" s="12" t="str">
        <f t="shared" si="15"/>
        <v>с</v>
      </c>
    </row>
    <row r="95" spans="2:13" x14ac:dyDescent="0.25">
      <c r="B95" s="3">
        <f t="shared" si="18"/>
        <v>82</v>
      </c>
      <c r="C95" s="3" t="str">
        <f t="shared" si="16"/>
        <v>а</v>
      </c>
      <c r="D95" s="3">
        <f t="shared" si="12"/>
        <v>22</v>
      </c>
      <c r="E95" s="12" t="str">
        <f t="shared" si="13"/>
        <v>н</v>
      </c>
      <c r="J95" s="3">
        <f t="shared" si="19"/>
        <v>239</v>
      </c>
      <c r="K95" s="3" t="str">
        <f t="shared" si="17"/>
        <v>а</v>
      </c>
      <c r="L95" s="3">
        <f t="shared" si="14"/>
        <v>22</v>
      </c>
      <c r="M95" s="12" t="str">
        <f t="shared" si="15"/>
        <v>н</v>
      </c>
    </row>
    <row r="96" spans="2:13" x14ac:dyDescent="0.25">
      <c r="B96" s="3">
        <f t="shared" si="18"/>
        <v>83</v>
      </c>
      <c r="C96" s="3" t="str">
        <f t="shared" si="16"/>
        <v>ж</v>
      </c>
      <c r="D96" s="3">
        <f t="shared" si="12"/>
        <v>28</v>
      </c>
      <c r="E96" s="12" t="str">
        <f t="shared" si="13"/>
        <v>у</v>
      </c>
      <c r="J96" s="3">
        <f t="shared" si="19"/>
        <v>240</v>
      </c>
      <c r="K96" s="3" t="str">
        <f t="shared" si="17"/>
        <v>л</v>
      </c>
      <c r="L96" s="3">
        <f t="shared" si="14"/>
        <v>33</v>
      </c>
      <c r="M96" s="12" t="str">
        <f t="shared" si="15"/>
        <v>ш</v>
      </c>
    </row>
    <row r="97" spans="2:13" x14ac:dyDescent="0.25">
      <c r="B97" s="3">
        <f t="shared" si="18"/>
        <v>84</v>
      </c>
      <c r="C97" s="3" t="str">
        <f t="shared" si="16"/>
        <v>у</v>
      </c>
      <c r="D97" s="3">
        <f t="shared" si="12"/>
        <v>41</v>
      </c>
      <c r="E97" s="12" t="str">
        <f t="shared" si="13"/>
        <v>0</v>
      </c>
      <c r="J97" s="3">
        <f t="shared" si="19"/>
        <v>241</v>
      </c>
      <c r="K97" s="3" t="str">
        <f t="shared" si="17"/>
        <v>ь</v>
      </c>
      <c r="L97" s="3">
        <f t="shared" si="14"/>
        <v>50</v>
      </c>
      <c r="M97" s="12" t="str">
        <f t="shared" si="15"/>
        <v>9</v>
      </c>
    </row>
    <row r="98" spans="2:13" x14ac:dyDescent="0.25">
      <c r="B98" s="3">
        <f t="shared" si="18"/>
        <v>85</v>
      </c>
      <c r="C98" s="3" t="str">
        <f t="shared" si="16"/>
        <v xml:space="preserve"> </v>
      </c>
      <c r="D98" s="3">
        <f t="shared" si="12"/>
        <v>13</v>
      </c>
      <c r="E98" s="12" t="str">
        <f t="shared" si="13"/>
        <v>д</v>
      </c>
      <c r="J98" s="3">
        <f t="shared" si="19"/>
        <v>242</v>
      </c>
      <c r="K98" s="3" t="str">
        <f t="shared" si="17"/>
        <v>н</v>
      </c>
      <c r="L98" s="3">
        <f t="shared" si="14"/>
        <v>35</v>
      </c>
      <c r="M98" s="12" t="str">
        <f t="shared" si="15"/>
        <v>ъ</v>
      </c>
    </row>
    <row r="99" spans="2:13" x14ac:dyDescent="0.25">
      <c r="B99" s="3">
        <f t="shared" si="18"/>
        <v>86</v>
      </c>
      <c r="C99" s="3" t="str">
        <f t="shared" si="16"/>
        <v>о</v>
      </c>
      <c r="D99" s="3">
        <f t="shared" si="12"/>
        <v>36</v>
      </c>
      <c r="E99" s="12" t="str">
        <f t="shared" si="13"/>
        <v>ы</v>
      </c>
      <c r="J99" s="3">
        <f t="shared" si="19"/>
        <v>243</v>
      </c>
      <c r="K99" s="3" t="str">
        <f t="shared" si="17"/>
        <v>е</v>
      </c>
      <c r="L99" s="3">
        <f t="shared" si="14"/>
        <v>27</v>
      </c>
      <c r="M99" s="12" t="str">
        <f t="shared" si="15"/>
        <v>т</v>
      </c>
    </row>
    <row r="100" spans="2:13" x14ac:dyDescent="0.25">
      <c r="B100" s="3">
        <f t="shared" si="18"/>
        <v>87</v>
      </c>
      <c r="C100" s="3" t="str">
        <f t="shared" si="16"/>
        <v>к</v>
      </c>
      <c r="D100" s="3">
        <f t="shared" si="12"/>
        <v>32</v>
      </c>
      <c r="E100" s="12" t="str">
        <f t="shared" si="13"/>
        <v>ч</v>
      </c>
      <c r="J100" s="3">
        <f t="shared" si="19"/>
        <v>244</v>
      </c>
      <c r="K100" s="3" t="str">
        <f t="shared" si="17"/>
        <v>й</v>
      </c>
      <c r="L100" s="3">
        <f t="shared" si="14"/>
        <v>31</v>
      </c>
      <c r="M100" s="12" t="str">
        <f t="shared" si="15"/>
        <v>ц</v>
      </c>
    </row>
    <row r="101" spans="2:13" x14ac:dyDescent="0.25">
      <c r="B101" s="3">
        <f t="shared" si="18"/>
        <v>88</v>
      </c>
      <c r="C101" s="3" t="str">
        <f t="shared" si="16"/>
        <v>о</v>
      </c>
      <c r="D101" s="3">
        <f t="shared" si="12"/>
        <v>36</v>
      </c>
      <c r="E101" s="12" t="str">
        <f t="shared" si="13"/>
        <v>ы</v>
      </c>
      <c r="J101" s="3">
        <f t="shared" si="19"/>
        <v>245</v>
      </c>
      <c r="K101" s="3" t="str">
        <f t="shared" si="17"/>
        <v>ш</v>
      </c>
      <c r="L101" s="3">
        <f t="shared" si="14"/>
        <v>46</v>
      </c>
      <c r="M101" s="12" t="str">
        <f t="shared" si="15"/>
        <v>5</v>
      </c>
    </row>
    <row r="102" spans="2:13" x14ac:dyDescent="0.25">
      <c r="B102" s="3">
        <f t="shared" si="18"/>
        <v>89</v>
      </c>
      <c r="C102" s="3" t="str">
        <f t="shared" si="16"/>
        <v>н</v>
      </c>
      <c r="D102" s="3">
        <f t="shared" si="12"/>
        <v>35</v>
      </c>
      <c r="E102" s="12" t="str">
        <f t="shared" si="13"/>
        <v>ъ</v>
      </c>
      <c r="J102" s="3">
        <f t="shared" si="19"/>
        <v>246</v>
      </c>
      <c r="K102" s="3" t="str">
        <f t="shared" si="17"/>
        <v>е</v>
      </c>
      <c r="L102" s="3">
        <f t="shared" si="14"/>
        <v>27</v>
      </c>
      <c r="M102" s="12" t="str">
        <f t="shared" si="15"/>
        <v>т</v>
      </c>
    </row>
    <row r="103" spans="2:13" x14ac:dyDescent="0.25">
      <c r="B103" s="3">
        <f t="shared" si="18"/>
        <v>90</v>
      </c>
      <c r="C103" s="3" t="str">
        <f t="shared" si="16"/>
        <v>ч</v>
      </c>
      <c r="D103" s="3">
        <f t="shared" si="12"/>
        <v>45</v>
      </c>
      <c r="E103" s="12" t="str">
        <f t="shared" si="13"/>
        <v>4</v>
      </c>
      <c r="J103" s="3">
        <f t="shared" si="19"/>
        <v>247</v>
      </c>
      <c r="K103" s="3" t="str">
        <f t="shared" si="17"/>
        <v>е</v>
      </c>
      <c r="L103" s="3">
        <f t="shared" si="14"/>
        <v>27</v>
      </c>
      <c r="M103" s="12" t="str">
        <f t="shared" si="15"/>
        <v>т</v>
      </c>
    </row>
    <row r="104" spans="2:13" x14ac:dyDescent="0.25">
      <c r="B104" s="3">
        <f t="shared" si="18"/>
        <v>91</v>
      </c>
      <c r="C104" s="3" t="str">
        <f t="shared" si="16"/>
        <v>а</v>
      </c>
      <c r="D104" s="3">
        <f t="shared" si="12"/>
        <v>22</v>
      </c>
      <c r="E104" s="12" t="str">
        <f t="shared" si="13"/>
        <v>н</v>
      </c>
      <c r="J104" s="3">
        <f t="shared" si="19"/>
        <v>248</v>
      </c>
      <c r="K104" s="3" t="str">
        <f t="shared" si="17"/>
        <v xml:space="preserve"> </v>
      </c>
      <c r="L104" s="3">
        <f t="shared" si="14"/>
        <v>13</v>
      </c>
      <c r="M104" s="12" t="str">
        <f t="shared" si="15"/>
        <v>д</v>
      </c>
    </row>
    <row r="105" spans="2:13" x14ac:dyDescent="0.25">
      <c r="B105" s="3">
        <f t="shared" si="18"/>
        <v>92</v>
      </c>
      <c r="C105" s="3" t="str">
        <f t="shared" si="16"/>
        <v>т</v>
      </c>
      <c r="D105" s="3">
        <f t="shared" si="12"/>
        <v>40</v>
      </c>
      <c r="E105" s="12" t="str">
        <f t="shared" si="13"/>
        <v>я</v>
      </c>
      <c r="J105" s="3">
        <f t="shared" si="19"/>
        <v>249</v>
      </c>
      <c r="K105" s="3" t="str">
        <f t="shared" si="17"/>
        <v>у</v>
      </c>
      <c r="L105" s="3">
        <f t="shared" si="14"/>
        <v>41</v>
      </c>
      <c r="M105" s="12" t="str">
        <f t="shared" si="15"/>
        <v>0</v>
      </c>
    </row>
    <row r="106" spans="2:13" x14ac:dyDescent="0.25">
      <c r="B106" s="3">
        <f t="shared" si="18"/>
        <v>93</v>
      </c>
      <c r="C106" s="3" t="str">
        <f t="shared" si="16"/>
        <v>е</v>
      </c>
      <c r="D106" s="3">
        <f t="shared" si="12"/>
        <v>27</v>
      </c>
      <c r="E106" s="12" t="str">
        <f t="shared" si="13"/>
        <v>т</v>
      </c>
      <c r="J106" s="3">
        <f t="shared" si="19"/>
        <v>250</v>
      </c>
      <c r="K106" s="3" t="str">
        <f t="shared" si="17"/>
        <v>с</v>
      </c>
      <c r="L106" s="3">
        <f t="shared" si="14"/>
        <v>39</v>
      </c>
      <c r="M106" s="12" t="str">
        <f t="shared" si="15"/>
        <v>ю</v>
      </c>
    </row>
    <row r="107" spans="2:13" x14ac:dyDescent="0.25">
      <c r="B107" s="3">
        <f t="shared" si="18"/>
        <v>94</v>
      </c>
      <c r="C107" s="3" t="str">
        <f t="shared" si="16"/>
        <v>л</v>
      </c>
      <c r="D107" s="3">
        <f t="shared" si="12"/>
        <v>33</v>
      </c>
      <c r="E107" s="12" t="str">
        <f t="shared" si="13"/>
        <v>ш</v>
      </c>
      <c r="J107" s="3">
        <f t="shared" si="19"/>
        <v>251</v>
      </c>
      <c r="K107" s="3" t="str">
        <f t="shared" si="17"/>
        <v>п</v>
      </c>
      <c r="L107" s="3">
        <f t="shared" si="14"/>
        <v>37</v>
      </c>
      <c r="M107" s="12" t="str">
        <f t="shared" si="15"/>
        <v>ь</v>
      </c>
    </row>
    <row r="108" spans="2:13" x14ac:dyDescent="0.25">
      <c r="B108" s="3">
        <f t="shared" si="18"/>
        <v>95</v>
      </c>
      <c r="C108" s="3" t="str">
        <f t="shared" si="16"/>
        <v>ь</v>
      </c>
      <c r="D108" s="3">
        <f t="shared" si="12"/>
        <v>50</v>
      </c>
      <c r="E108" s="12" t="str">
        <f t="shared" si="13"/>
        <v>9</v>
      </c>
      <c r="J108" s="3">
        <f t="shared" si="19"/>
        <v>252</v>
      </c>
      <c r="K108" s="3" t="str">
        <f t="shared" si="17"/>
        <v>е</v>
      </c>
      <c r="L108" s="3">
        <f t="shared" si="14"/>
        <v>27</v>
      </c>
      <c r="M108" s="12" t="str">
        <f t="shared" si="15"/>
        <v>т</v>
      </c>
    </row>
    <row r="109" spans="2:13" x14ac:dyDescent="0.25">
      <c r="B109" s="3">
        <f t="shared" si="18"/>
        <v>96</v>
      </c>
      <c r="C109" s="3" t="str">
        <f t="shared" si="16"/>
        <v>н</v>
      </c>
      <c r="D109" s="3">
        <f t="shared" si="12"/>
        <v>35</v>
      </c>
      <c r="E109" s="12" t="str">
        <f t="shared" si="13"/>
        <v>ъ</v>
      </c>
      <c r="J109" s="3">
        <f t="shared" si="19"/>
        <v>253</v>
      </c>
      <c r="K109" s="3" t="str">
        <f t="shared" si="17"/>
        <v>ш</v>
      </c>
      <c r="L109" s="3">
        <f t="shared" si="14"/>
        <v>46</v>
      </c>
      <c r="M109" s="12" t="str">
        <f t="shared" si="15"/>
        <v>5</v>
      </c>
    </row>
    <row r="110" spans="2:13" x14ac:dyDescent="0.25">
      <c r="B110" s="3">
        <f t="shared" si="18"/>
        <v>97</v>
      </c>
      <c r="C110" s="3" t="str">
        <f t="shared" si="16"/>
        <v>о</v>
      </c>
      <c r="D110" s="3">
        <f t="shared" ref="D110:D141" si="20">IF(MATCH(C110,Алфавит,0)+$J$3&gt;51,MATCH(C110,Алфавит,0)+$J$3-51,MATCH(C110,Алфавит,0)+$J$3)</f>
        <v>36</v>
      </c>
      <c r="E110" s="12" t="str">
        <f t="shared" ref="E110:E141" si="21">INDEX(Алфавит,D110)</f>
        <v>ы</v>
      </c>
      <c r="J110" s="3">
        <f t="shared" si="19"/>
        <v>254</v>
      </c>
      <c r="K110" s="3" t="str">
        <f t="shared" si="17"/>
        <v>н</v>
      </c>
      <c r="L110" s="3">
        <f t="shared" ref="L110:L141" si="22">IF(MATCH(K110,Алфавит,0)+$J$3&gt;51,MATCH(K110,Алфавит,0)+$J$3-51,MATCH(K110,Алфавит,0)+$J$3)</f>
        <v>35</v>
      </c>
      <c r="M110" s="12" t="str">
        <f t="shared" ref="M110:M141" si="23">INDEX(Алфавит,L110)</f>
        <v>ъ</v>
      </c>
    </row>
    <row r="111" spans="2:13" x14ac:dyDescent="0.25">
      <c r="B111" s="3">
        <f t="shared" si="18"/>
        <v>98</v>
      </c>
      <c r="C111" s="3" t="str">
        <f t="shared" si="16"/>
        <v>е</v>
      </c>
      <c r="D111" s="3">
        <f t="shared" si="20"/>
        <v>27</v>
      </c>
      <c r="E111" s="12" t="str">
        <f t="shared" si="21"/>
        <v>т</v>
      </c>
      <c r="J111" s="3">
        <f t="shared" si="19"/>
        <v>255</v>
      </c>
      <c r="K111" s="3" t="str">
        <f t="shared" si="17"/>
        <v>о</v>
      </c>
      <c r="L111" s="3">
        <f t="shared" si="22"/>
        <v>36</v>
      </c>
      <c r="M111" s="12" t="str">
        <f t="shared" si="23"/>
        <v>ы</v>
      </c>
    </row>
    <row r="112" spans="2:13" x14ac:dyDescent="0.25">
      <c r="B112" s="3">
        <f t="shared" si="18"/>
        <v>99</v>
      </c>
      <c r="C112" s="3" t="str">
        <f t="shared" si="16"/>
        <v xml:space="preserve"> </v>
      </c>
      <c r="D112" s="3">
        <f t="shared" si="20"/>
        <v>13</v>
      </c>
      <c r="E112" s="12" t="str">
        <f t="shared" si="21"/>
        <v>д</v>
      </c>
      <c r="J112" s="3">
        <f t="shared" si="19"/>
        <v>256</v>
      </c>
      <c r="K112" s="3" t="str">
        <f t="shared" si="17"/>
        <v>е</v>
      </c>
      <c r="L112" s="3">
        <f t="shared" si="22"/>
        <v>27</v>
      </c>
      <c r="M112" s="12" t="str">
        <f t="shared" si="23"/>
        <v>т</v>
      </c>
    </row>
    <row r="113" spans="2:13" x14ac:dyDescent="0.25">
      <c r="B113" s="3">
        <f t="shared" si="18"/>
        <v>100</v>
      </c>
      <c r="C113" s="3" t="str">
        <f t="shared" si="16"/>
        <v>р</v>
      </c>
      <c r="D113" s="3">
        <f t="shared" si="20"/>
        <v>38</v>
      </c>
      <c r="E113" s="12" t="str">
        <f t="shared" si="21"/>
        <v>э</v>
      </c>
      <c r="J113" s="3">
        <f t="shared" si="19"/>
        <v>257</v>
      </c>
      <c r="K113" s="3" t="str">
        <f t="shared" si="17"/>
        <v xml:space="preserve"> </v>
      </c>
      <c r="L113" s="3">
        <f t="shared" si="22"/>
        <v>13</v>
      </c>
      <c r="M113" s="12" t="str">
        <f t="shared" si="23"/>
        <v>д</v>
      </c>
    </row>
    <row r="114" spans="2:13" x14ac:dyDescent="0.25">
      <c r="B114" s="3">
        <f t="shared" si="18"/>
        <v>101</v>
      </c>
      <c r="C114" s="3" t="str">
        <f t="shared" si="16"/>
        <v>е</v>
      </c>
      <c r="D114" s="3">
        <f t="shared" si="20"/>
        <v>27</v>
      </c>
      <c r="E114" s="12" t="str">
        <f t="shared" si="21"/>
        <v>т</v>
      </c>
      <c r="J114" s="3">
        <f t="shared" si="19"/>
        <v>258</v>
      </c>
      <c r="K114" s="3" t="str">
        <f t="shared" si="17"/>
        <v>и</v>
      </c>
      <c r="L114" s="3">
        <f t="shared" si="22"/>
        <v>30</v>
      </c>
      <c r="M114" s="12" t="str">
        <f t="shared" si="23"/>
        <v>х</v>
      </c>
    </row>
    <row r="115" spans="2:13" x14ac:dyDescent="0.25">
      <c r="B115" s="3">
        <f t="shared" si="18"/>
        <v>102</v>
      </c>
      <c r="C115" s="3" t="str">
        <f t="shared" si="16"/>
        <v>ш</v>
      </c>
      <c r="D115" s="3">
        <f t="shared" si="20"/>
        <v>46</v>
      </c>
      <c r="E115" s="12" t="str">
        <f t="shared" si="21"/>
        <v>5</v>
      </c>
      <c r="J115" s="3">
        <f t="shared" si="19"/>
        <v>259</v>
      </c>
      <c r="K115" s="3" t="str">
        <f t="shared" si="17"/>
        <v xml:space="preserve"> </v>
      </c>
      <c r="L115" s="3">
        <f t="shared" si="22"/>
        <v>13</v>
      </c>
      <c r="M115" s="12" t="str">
        <f t="shared" si="23"/>
        <v>д</v>
      </c>
    </row>
    <row r="116" spans="2:13" x14ac:dyDescent="0.25">
      <c r="B116" s="3">
        <f t="shared" si="18"/>
        <v>103</v>
      </c>
      <c r="C116" s="3" t="str">
        <f t="shared" si="16"/>
        <v>е</v>
      </c>
      <c r="D116" s="3">
        <f t="shared" si="20"/>
        <v>27</v>
      </c>
      <c r="E116" s="12" t="str">
        <f t="shared" si="21"/>
        <v>т</v>
      </c>
      <c r="J116" s="3">
        <f t="shared" si="19"/>
        <v>260</v>
      </c>
      <c r="K116" s="3" t="str">
        <f t="shared" si="17"/>
        <v>в</v>
      </c>
      <c r="L116" s="3">
        <f t="shared" si="22"/>
        <v>24</v>
      </c>
      <c r="M116" s="12" t="str">
        <f t="shared" si="23"/>
        <v>п</v>
      </c>
    </row>
    <row r="117" spans="2:13" x14ac:dyDescent="0.25">
      <c r="B117" s="3">
        <f t="shared" si="18"/>
        <v>104</v>
      </c>
      <c r="C117" s="3" t="str">
        <f t="shared" si="16"/>
        <v>н</v>
      </c>
      <c r="D117" s="3">
        <f t="shared" si="20"/>
        <v>35</v>
      </c>
      <c r="E117" s="12" t="str">
        <f t="shared" si="21"/>
        <v>ъ</v>
      </c>
      <c r="J117" s="3">
        <f t="shared" si="19"/>
        <v>261</v>
      </c>
      <c r="K117" s="3" t="str">
        <f t="shared" si="17"/>
        <v>з</v>
      </c>
      <c r="L117" s="3">
        <f t="shared" si="22"/>
        <v>29</v>
      </c>
      <c r="M117" s="12" t="str">
        <f t="shared" si="23"/>
        <v>ф</v>
      </c>
    </row>
    <row r="118" spans="2:13" x14ac:dyDescent="0.25">
      <c r="B118" s="3">
        <f t="shared" si="18"/>
        <v>105</v>
      </c>
      <c r="C118" s="3" t="str">
        <f t="shared" si="16"/>
        <v>и</v>
      </c>
      <c r="D118" s="3">
        <f t="shared" si="20"/>
        <v>30</v>
      </c>
      <c r="E118" s="12" t="str">
        <f t="shared" si="21"/>
        <v>х</v>
      </c>
      <c r="J118" s="3">
        <f t="shared" si="19"/>
        <v>262</v>
      </c>
      <c r="K118" s="3" t="str">
        <f t="shared" si="17"/>
        <v>а</v>
      </c>
      <c r="L118" s="3">
        <f t="shared" si="22"/>
        <v>22</v>
      </c>
      <c r="M118" s="12" t="str">
        <f t="shared" si="23"/>
        <v>н</v>
      </c>
    </row>
    <row r="119" spans="2:13" x14ac:dyDescent="0.25">
      <c r="B119" s="3">
        <f t="shared" si="18"/>
        <v>106</v>
      </c>
      <c r="C119" s="3" t="str">
        <f t="shared" si="16"/>
        <v>е</v>
      </c>
      <c r="D119" s="3">
        <f t="shared" si="20"/>
        <v>27</v>
      </c>
      <c r="E119" s="12" t="str">
        <f t="shared" si="21"/>
        <v>т</v>
      </c>
      <c r="J119" s="3">
        <f t="shared" si="19"/>
        <v>263</v>
      </c>
      <c r="K119" s="3" t="str">
        <f t="shared" si="17"/>
        <v>и</v>
      </c>
      <c r="L119" s="3">
        <f t="shared" si="22"/>
        <v>30</v>
      </c>
      <c r="M119" s="12" t="str">
        <f t="shared" si="23"/>
        <v>х</v>
      </c>
    </row>
    <row r="120" spans="2:13" x14ac:dyDescent="0.25">
      <c r="B120" s="3">
        <f t="shared" si="18"/>
        <v>107</v>
      </c>
      <c r="C120" s="3" t="str">
        <f t="shared" si="16"/>
        <v xml:space="preserve"> </v>
      </c>
      <c r="D120" s="3">
        <f t="shared" si="20"/>
        <v>13</v>
      </c>
      <c r="E120" s="12" t="str">
        <f t="shared" si="21"/>
        <v>д</v>
      </c>
      <c r="J120" s="3">
        <f t="shared" si="19"/>
        <v>264</v>
      </c>
      <c r="K120" s="3" t="str">
        <f t="shared" si="17"/>
        <v>м</v>
      </c>
      <c r="L120" s="3">
        <f t="shared" si="22"/>
        <v>34</v>
      </c>
      <c r="M120" s="12" t="str">
        <f t="shared" si="23"/>
        <v>щ</v>
      </c>
    </row>
    <row r="121" spans="2:13" x14ac:dyDescent="0.25">
      <c r="B121" s="3">
        <f t="shared" si="18"/>
        <v>108</v>
      </c>
      <c r="C121" s="3" t="str">
        <f t="shared" si="16"/>
        <v>,</v>
      </c>
      <c r="D121" s="3">
        <f t="shared" si="20"/>
        <v>15</v>
      </c>
      <c r="E121" s="12" t="str">
        <f t="shared" si="21"/>
        <v>ж</v>
      </c>
      <c r="J121" s="3">
        <f t="shared" si="19"/>
        <v>265</v>
      </c>
      <c r="K121" s="3" t="str">
        <f t="shared" si="17"/>
        <v>о</v>
      </c>
      <c r="L121" s="3">
        <f t="shared" si="22"/>
        <v>36</v>
      </c>
      <c r="M121" s="12" t="str">
        <f t="shared" si="23"/>
        <v>ы</v>
      </c>
    </row>
    <row r="122" spans="2:13" x14ac:dyDescent="0.25">
      <c r="B122" s="3">
        <f t="shared" si="18"/>
        <v>109</v>
      </c>
      <c r="C122" s="3" t="str">
        <f t="shared" si="16"/>
        <v xml:space="preserve"> </v>
      </c>
      <c r="D122" s="3">
        <f t="shared" si="20"/>
        <v>13</v>
      </c>
      <c r="E122" s="12" t="str">
        <f t="shared" si="21"/>
        <v>д</v>
      </c>
      <c r="J122" s="3">
        <f t="shared" si="19"/>
        <v>266</v>
      </c>
      <c r="K122" s="3" t="str">
        <f t="shared" si="17"/>
        <v>в</v>
      </c>
      <c r="L122" s="3">
        <f t="shared" si="22"/>
        <v>24</v>
      </c>
      <c r="M122" s="12" t="str">
        <f t="shared" si="23"/>
        <v>п</v>
      </c>
    </row>
    <row r="123" spans="2:13" x14ac:dyDescent="0.25">
      <c r="B123" s="3">
        <f t="shared" si="18"/>
        <v>110</v>
      </c>
      <c r="C123" s="3" t="str">
        <f t="shared" si="16"/>
        <v>с</v>
      </c>
      <c r="D123" s="3">
        <f t="shared" si="20"/>
        <v>39</v>
      </c>
      <c r="E123" s="12" t="str">
        <f t="shared" si="21"/>
        <v>ю</v>
      </c>
      <c r="J123" s="3">
        <f t="shared" si="19"/>
        <v>267</v>
      </c>
      <c r="K123" s="3" t="str">
        <f t="shared" si="17"/>
        <v>ы</v>
      </c>
      <c r="L123" s="3">
        <f t="shared" si="22"/>
        <v>49</v>
      </c>
      <c r="M123" s="12" t="str">
        <f t="shared" si="23"/>
        <v>8</v>
      </c>
    </row>
    <row r="124" spans="2:13" x14ac:dyDescent="0.25">
      <c r="B124" s="3">
        <f t="shared" si="18"/>
        <v>111</v>
      </c>
      <c r="C124" s="3" t="str">
        <f t="shared" si="16"/>
        <v xml:space="preserve"> </v>
      </c>
      <c r="D124" s="3">
        <f t="shared" si="20"/>
        <v>13</v>
      </c>
      <c r="E124" s="12" t="str">
        <f t="shared" si="21"/>
        <v>д</v>
      </c>
      <c r="J124" s="3">
        <f t="shared" si="19"/>
        <v>268</v>
      </c>
      <c r="K124" s="3" t="str">
        <f t="shared" si="17"/>
        <v>г</v>
      </c>
      <c r="L124" s="3">
        <f t="shared" si="22"/>
        <v>25</v>
      </c>
      <c r="M124" s="12" t="str">
        <f t="shared" si="23"/>
        <v>р</v>
      </c>
    </row>
    <row r="125" spans="2:13" x14ac:dyDescent="0.25">
      <c r="B125" s="3">
        <f t="shared" si="18"/>
        <v>112</v>
      </c>
      <c r="C125" s="3" t="str">
        <f t="shared" si="16"/>
        <v>у</v>
      </c>
      <c r="D125" s="3">
        <f t="shared" si="20"/>
        <v>41</v>
      </c>
      <c r="E125" s="12" t="str">
        <f t="shared" si="21"/>
        <v>0</v>
      </c>
      <c r="J125" s="3">
        <f t="shared" si="19"/>
        <v>269</v>
      </c>
      <c r="K125" s="3" t="str">
        <f t="shared" si="17"/>
        <v>о</v>
      </c>
      <c r="L125" s="3">
        <f t="shared" si="22"/>
        <v>36</v>
      </c>
      <c r="M125" s="12" t="str">
        <f t="shared" si="23"/>
        <v>ы</v>
      </c>
    </row>
    <row r="126" spans="2:13" x14ac:dyDescent="0.25">
      <c r="B126" s="3">
        <f t="shared" si="18"/>
        <v>113</v>
      </c>
      <c r="C126" s="3" t="str">
        <f t="shared" si="16"/>
        <v>в</v>
      </c>
      <c r="D126" s="3">
        <f t="shared" si="20"/>
        <v>24</v>
      </c>
      <c r="E126" s="12" t="str">
        <f t="shared" si="21"/>
        <v>п</v>
      </c>
      <c r="J126" s="3">
        <f t="shared" si="19"/>
        <v>270</v>
      </c>
      <c r="K126" s="3" t="str">
        <f t="shared" si="17"/>
        <v>д</v>
      </c>
      <c r="L126" s="3">
        <f t="shared" si="22"/>
        <v>26</v>
      </c>
      <c r="M126" s="12" t="str">
        <f t="shared" si="23"/>
        <v>с</v>
      </c>
    </row>
    <row r="127" spans="2:13" x14ac:dyDescent="0.25">
      <c r="B127" s="3">
        <f t="shared" si="18"/>
        <v>114</v>
      </c>
      <c r="C127" s="3" t="str">
        <f t="shared" si="16"/>
        <v>а</v>
      </c>
      <c r="D127" s="3">
        <f t="shared" si="20"/>
        <v>22</v>
      </c>
      <c r="E127" s="12" t="str">
        <f t="shared" si="21"/>
        <v>н</v>
      </c>
      <c r="J127" s="3">
        <f t="shared" si="19"/>
        <v>271</v>
      </c>
      <c r="K127" s="3" t="str">
        <f t="shared" si="17"/>
        <v>н</v>
      </c>
      <c r="L127" s="3">
        <f t="shared" si="22"/>
        <v>35</v>
      </c>
      <c r="M127" s="12" t="str">
        <f t="shared" si="23"/>
        <v>ъ</v>
      </c>
    </row>
    <row r="128" spans="2:13" x14ac:dyDescent="0.25">
      <c r="B128" s="3">
        <f t="shared" si="18"/>
        <v>115</v>
      </c>
      <c r="C128" s="3" t="str">
        <f t="shared" si="16"/>
        <v>ж</v>
      </c>
      <c r="D128" s="3">
        <f t="shared" si="20"/>
        <v>28</v>
      </c>
      <c r="E128" s="12" t="str">
        <f t="shared" si="21"/>
        <v>у</v>
      </c>
      <c r="J128" s="3">
        <f t="shared" si="19"/>
        <v>272</v>
      </c>
      <c r="K128" s="3" t="str">
        <f t="shared" si="17"/>
        <v>о</v>
      </c>
      <c r="L128" s="3">
        <f t="shared" si="22"/>
        <v>36</v>
      </c>
      <c r="M128" s="12" t="str">
        <f t="shared" si="23"/>
        <v>ы</v>
      </c>
    </row>
    <row r="129" spans="2:13" x14ac:dyDescent="0.25">
      <c r="B129" s="3">
        <f t="shared" si="18"/>
        <v>116</v>
      </c>
      <c r="C129" s="3" t="str">
        <f t="shared" si="16"/>
        <v>е</v>
      </c>
      <c r="D129" s="3">
        <f t="shared" si="20"/>
        <v>27</v>
      </c>
      <c r="E129" s="12" t="str">
        <f t="shared" si="21"/>
        <v>т</v>
      </c>
      <c r="J129" s="3">
        <f t="shared" si="19"/>
        <v>273</v>
      </c>
      <c r="K129" s="3" t="str">
        <f t="shared" si="17"/>
        <v>е</v>
      </c>
      <c r="L129" s="3">
        <f t="shared" si="22"/>
        <v>27</v>
      </c>
      <c r="M129" s="12" t="str">
        <f t="shared" si="23"/>
        <v>т</v>
      </c>
    </row>
    <row r="130" spans="2:13" x14ac:dyDescent="0.25">
      <c r="B130" s="3">
        <f t="shared" si="18"/>
        <v>117</v>
      </c>
      <c r="C130" s="3" t="str">
        <f t="shared" si="16"/>
        <v>н</v>
      </c>
      <c r="D130" s="3">
        <f t="shared" si="20"/>
        <v>35</v>
      </c>
      <c r="E130" s="12" t="str">
        <f t="shared" si="21"/>
        <v>ъ</v>
      </c>
      <c r="J130" s="3">
        <f t="shared" si="19"/>
        <v>274</v>
      </c>
      <c r="K130" s="3" t="str">
        <f t="shared" si="17"/>
        <v xml:space="preserve"> </v>
      </c>
      <c r="L130" s="3">
        <f t="shared" si="22"/>
        <v>13</v>
      </c>
      <c r="M130" s="12" t="str">
        <f t="shared" si="23"/>
        <v>д</v>
      </c>
    </row>
    <row r="131" spans="2:13" x14ac:dyDescent="0.25">
      <c r="B131" s="3">
        <f t="shared" si="18"/>
        <v>118</v>
      </c>
      <c r="C131" s="3" t="str">
        <f t="shared" si="16"/>
        <v>и</v>
      </c>
      <c r="D131" s="3">
        <f t="shared" si="20"/>
        <v>30</v>
      </c>
      <c r="E131" s="12" t="str">
        <f t="shared" si="21"/>
        <v>х</v>
      </c>
      <c r="J131" s="3">
        <f t="shared" si="19"/>
        <v>275</v>
      </c>
      <c r="K131" s="3" t="str">
        <f t="shared" si="17"/>
        <v>р</v>
      </c>
      <c r="L131" s="3">
        <f t="shared" si="22"/>
        <v>38</v>
      </c>
      <c r="M131" s="12" t="str">
        <f t="shared" si="23"/>
        <v>э</v>
      </c>
    </row>
    <row r="132" spans="2:13" x14ac:dyDescent="0.25">
      <c r="B132" s="3">
        <f t="shared" si="18"/>
        <v>119</v>
      </c>
      <c r="C132" s="3" t="str">
        <f t="shared" si="16"/>
        <v>е</v>
      </c>
      <c r="D132" s="3">
        <f t="shared" si="20"/>
        <v>27</v>
      </c>
      <c r="E132" s="12" t="str">
        <f t="shared" si="21"/>
        <v>т</v>
      </c>
      <c r="J132" s="3">
        <f t="shared" si="19"/>
        <v>276</v>
      </c>
      <c r="K132" s="3" t="str">
        <f t="shared" si="17"/>
        <v>а</v>
      </c>
      <c r="L132" s="3">
        <f t="shared" si="22"/>
        <v>22</v>
      </c>
      <c r="M132" s="12" t="str">
        <f t="shared" si="23"/>
        <v>н</v>
      </c>
    </row>
    <row r="133" spans="2:13" x14ac:dyDescent="0.25">
      <c r="B133" s="3">
        <f t="shared" si="18"/>
        <v>120</v>
      </c>
      <c r="C133" s="3" t="str">
        <f t="shared" si="16"/>
        <v>м</v>
      </c>
      <c r="D133" s="3">
        <f t="shared" si="20"/>
        <v>34</v>
      </c>
      <c r="E133" s="12" t="str">
        <f t="shared" si="21"/>
        <v>щ</v>
      </c>
      <c r="J133" s="3">
        <f t="shared" si="19"/>
        <v>277</v>
      </c>
      <c r="K133" s="3" t="str">
        <f t="shared" si="17"/>
        <v>з</v>
      </c>
      <c r="L133" s="3">
        <f t="shared" si="22"/>
        <v>29</v>
      </c>
      <c r="M133" s="12" t="str">
        <f t="shared" si="23"/>
        <v>ф</v>
      </c>
    </row>
    <row r="134" spans="2:13" x14ac:dyDescent="0.25">
      <c r="B134" s="3">
        <f t="shared" si="18"/>
        <v>121</v>
      </c>
      <c r="C134" s="3" t="str">
        <f t="shared" si="16"/>
        <v xml:space="preserve"> </v>
      </c>
      <c r="D134" s="3">
        <f t="shared" si="20"/>
        <v>13</v>
      </c>
      <c r="E134" s="12" t="str">
        <f t="shared" si="21"/>
        <v>д</v>
      </c>
      <c r="J134" s="3">
        <f t="shared" si="19"/>
        <v>278</v>
      </c>
      <c r="K134" s="3" t="str">
        <f t="shared" si="17"/>
        <v>в</v>
      </c>
      <c r="L134" s="3">
        <f t="shared" si="22"/>
        <v>24</v>
      </c>
      <c r="M134" s="12" t="str">
        <f t="shared" si="23"/>
        <v>п</v>
      </c>
    </row>
    <row r="135" spans="2:13" x14ac:dyDescent="0.25">
      <c r="B135" s="3">
        <f t="shared" si="18"/>
        <v>122</v>
      </c>
      <c r="C135" s="3" t="str">
        <f t="shared" si="16"/>
        <v>0</v>
      </c>
      <c r="D135" s="3">
        <f t="shared" si="20"/>
        <v>3</v>
      </c>
      <c r="E135" s="12" t="str">
        <f t="shared" si="21"/>
        <v>.</v>
      </c>
      <c r="J135" s="3">
        <f t="shared" si="19"/>
        <v>279</v>
      </c>
      <c r="K135" s="3" t="str">
        <f t="shared" si="17"/>
        <v>и</v>
      </c>
      <c r="L135" s="3">
        <f t="shared" si="22"/>
        <v>30</v>
      </c>
      <c r="M135" s="12" t="str">
        <f t="shared" si="23"/>
        <v>х</v>
      </c>
    </row>
    <row r="136" spans="2:13" x14ac:dyDescent="0.25">
      <c r="B136" s="3">
        <f t="shared" si="18"/>
        <v>123</v>
      </c>
      <c r="C136" s="3" t="str">
        <f t="shared" si="16"/>
        <v>2</v>
      </c>
      <c r="D136" s="3">
        <f t="shared" si="20"/>
        <v>5</v>
      </c>
      <c r="E136" s="12" t="str">
        <f t="shared" si="21"/>
        <v>&lt;</v>
      </c>
      <c r="J136" s="3">
        <f t="shared" si="19"/>
        <v>280</v>
      </c>
      <c r="K136" s="3" t="str">
        <f t="shared" si="17"/>
        <v>т</v>
      </c>
      <c r="L136" s="3">
        <f t="shared" si="22"/>
        <v>40</v>
      </c>
      <c r="M136" s="12" t="str">
        <f t="shared" si="23"/>
        <v>я</v>
      </c>
    </row>
    <row r="137" spans="2:13" x14ac:dyDescent="0.25">
      <c r="B137" s="3">
        <f t="shared" si="18"/>
        <v>124</v>
      </c>
      <c r="C137" s="3" t="str">
        <f t="shared" si="16"/>
        <v>.</v>
      </c>
      <c r="D137" s="3">
        <f t="shared" si="20"/>
        <v>16</v>
      </c>
      <c r="E137" s="12" t="str">
        <f t="shared" si="21"/>
        <v>з</v>
      </c>
      <c r="J137" s="3">
        <f t="shared" si="19"/>
        <v>281</v>
      </c>
      <c r="K137" s="3" t="str">
        <f t="shared" si="17"/>
        <v>и</v>
      </c>
      <c r="L137" s="3">
        <f t="shared" si="22"/>
        <v>30</v>
      </c>
      <c r="M137" s="12" t="str">
        <f t="shared" si="23"/>
        <v>х</v>
      </c>
    </row>
    <row r="138" spans="2:13" x14ac:dyDescent="0.25">
      <c r="B138" s="3">
        <f t="shared" si="18"/>
        <v>125</v>
      </c>
      <c r="C138" s="3" t="str">
        <f t="shared" si="16"/>
        <v>0</v>
      </c>
      <c r="D138" s="3">
        <f t="shared" si="20"/>
        <v>3</v>
      </c>
      <c r="E138" s="12" t="str">
        <f t="shared" si="21"/>
        <v>.</v>
      </c>
      <c r="J138" s="3">
        <f t="shared" si="19"/>
        <v>282</v>
      </c>
      <c r="K138" s="3" t="str">
        <f t="shared" si="17"/>
        <v>е</v>
      </c>
      <c r="L138" s="3">
        <f t="shared" si="22"/>
        <v>27</v>
      </c>
      <c r="M138" s="12" t="str">
        <f t="shared" si="23"/>
        <v>т</v>
      </c>
    </row>
    <row r="139" spans="2:13" x14ac:dyDescent="0.25">
      <c r="B139" s="3">
        <f t="shared" si="18"/>
        <v>126</v>
      </c>
      <c r="C139" s="3" t="str">
        <f t="shared" si="16"/>
        <v>8</v>
      </c>
      <c r="D139" s="3">
        <f t="shared" si="20"/>
        <v>11</v>
      </c>
      <c r="E139" s="12" t="str">
        <f t="shared" si="21"/>
        <v>в</v>
      </c>
      <c r="J139" s="3">
        <f t="shared" si="19"/>
        <v>283</v>
      </c>
      <c r="K139" s="3" t="str">
        <f t="shared" si="17"/>
        <v>,</v>
      </c>
      <c r="L139" s="3">
        <f t="shared" si="22"/>
        <v>15</v>
      </c>
      <c r="M139" s="12" t="str">
        <f t="shared" si="23"/>
        <v>ж</v>
      </c>
    </row>
    <row r="140" spans="2:13" x14ac:dyDescent="0.25">
      <c r="B140" s="3">
        <f t="shared" si="18"/>
        <v>127</v>
      </c>
      <c r="C140" s="3" t="str">
        <f t="shared" si="16"/>
        <v>.</v>
      </c>
      <c r="D140" s="3">
        <f t="shared" si="20"/>
        <v>16</v>
      </c>
      <c r="E140" s="12" t="str">
        <f t="shared" si="21"/>
        <v>з</v>
      </c>
      <c r="J140" s="3">
        <f t="shared" si="19"/>
        <v>284</v>
      </c>
      <c r="K140" s="3" t="str">
        <f t="shared" si="17"/>
        <v xml:space="preserve"> </v>
      </c>
      <c r="L140" s="3">
        <f t="shared" si="22"/>
        <v>13</v>
      </c>
      <c r="M140" s="12" t="str">
        <f t="shared" si="23"/>
        <v>д</v>
      </c>
    </row>
    <row r="141" spans="2:13" x14ac:dyDescent="0.25">
      <c r="B141" s="3">
        <f t="shared" si="18"/>
        <v>128</v>
      </c>
      <c r="C141" s="3" t="str">
        <f t="shared" si="16"/>
        <v>2</v>
      </c>
      <c r="D141" s="3">
        <f t="shared" si="20"/>
        <v>5</v>
      </c>
      <c r="E141" s="12" t="str">
        <f t="shared" si="21"/>
        <v>&lt;</v>
      </c>
      <c r="J141" s="3">
        <f t="shared" si="19"/>
        <v>285</v>
      </c>
      <c r="K141" s="3" t="str">
        <f t="shared" si="17"/>
        <v>с</v>
      </c>
      <c r="L141" s="3">
        <f t="shared" si="22"/>
        <v>39</v>
      </c>
      <c r="M141" s="12" t="str">
        <f t="shared" si="23"/>
        <v>ю</v>
      </c>
    </row>
    <row r="142" spans="2:13" x14ac:dyDescent="0.25">
      <c r="B142" s="3">
        <f t="shared" si="18"/>
        <v>129</v>
      </c>
      <c r="C142" s="3" t="str">
        <f t="shared" si="16"/>
        <v>0</v>
      </c>
      <c r="D142" s="3">
        <f t="shared" ref="D142:D170" si="24">IF(MATCH(C142,Алфавит,0)+$J$3&gt;51,MATCH(C142,Алфавит,0)+$J$3-51,MATCH(C142,Алфавит,0)+$J$3)</f>
        <v>3</v>
      </c>
      <c r="E142" s="12" t="str">
        <f t="shared" ref="E142:E170" si="25">INDEX(Алфавит,D142)</f>
        <v>.</v>
      </c>
      <c r="J142" s="3">
        <f t="shared" si="19"/>
        <v>286</v>
      </c>
      <c r="K142" s="3" t="str">
        <f t="shared" si="17"/>
        <v xml:space="preserve"> </v>
      </c>
      <c r="L142" s="3">
        <f t="shared" ref="L142:L170" si="26">IF(MATCH(K142,Алфавит,0)+$J$3&gt;51,MATCH(K142,Алфавит,0)+$J$3-51,MATCH(K142,Алфавит,0)+$J$3)</f>
        <v>13</v>
      </c>
      <c r="M142" s="12" t="str">
        <f t="shared" ref="M142:M170" si="27">INDEX(Алфавит,L142)</f>
        <v>д</v>
      </c>
    </row>
    <row r="143" spans="2:13" x14ac:dyDescent="0.25">
      <c r="B143" s="3">
        <f t="shared" si="18"/>
        <v>130</v>
      </c>
      <c r="C143" s="3" t="str">
        <f t="shared" ref="C143:C170" si="28">MID($B$5,B143,1)</f>
        <v>0</v>
      </c>
      <c r="D143" s="3">
        <f t="shared" si="24"/>
        <v>3</v>
      </c>
      <c r="E143" s="12" t="str">
        <f t="shared" si="25"/>
        <v>.</v>
      </c>
      <c r="J143" s="3">
        <f t="shared" si="19"/>
        <v>287</v>
      </c>
      <c r="K143" s="3" t="str">
        <f t="shared" ref="K143:K170" si="29">MID($B$5,J143,1)</f>
        <v>у</v>
      </c>
      <c r="L143" s="3">
        <f t="shared" si="26"/>
        <v>41</v>
      </c>
      <c r="M143" s="12" t="str">
        <f t="shared" si="27"/>
        <v>0</v>
      </c>
    </row>
    <row r="144" spans="2:13" x14ac:dyDescent="0.25">
      <c r="B144" s="3">
        <f t="shared" ref="B144:B170" si="30">B143+1</f>
        <v>131</v>
      </c>
      <c r="C144" s="3" t="str">
        <f t="shared" si="28"/>
        <v>2</v>
      </c>
      <c r="D144" s="3">
        <f t="shared" si="24"/>
        <v>5</v>
      </c>
      <c r="E144" s="12" t="str">
        <f t="shared" si="25"/>
        <v>&lt;</v>
      </c>
      <c r="J144" s="3">
        <f t="shared" ref="J144:J170" si="31">J143+1</f>
        <v>288</v>
      </c>
      <c r="K144" s="3" t="str">
        <f t="shared" si="29"/>
        <v>в</v>
      </c>
      <c r="L144" s="3">
        <f t="shared" si="26"/>
        <v>24</v>
      </c>
      <c r="M144" s="12" t="str">
        <f t="shared" si="27"/>
        <v>п</v>
      </c>
    </row>
    <row r="145" spans="2:13" x14ac:dyDescent="0.25">
      <c r="B145" s="3">
        <f t="shared" si="30"/>
        <v>132</v>
      </c>
      <c r="C145" s="3" t="str">
        <f t="shared" si="28"/>
        <v xml:space="preserve"> </v>
      </c>
      <c r="D145" s="3">
        <f t="shared" si="24"/>
        <v>13</v>
      </c>
      <c r="E145" s="12" t="str">
        <f t="shared" si="25"/>
        <v>д</v>
      </c>
      <c r="J145" s="3">
        <f t="shared" si="31"/>
        <v>289</v>
      </c>
      <c r="K145" s="3" t="str">
        <f t="shared" si="29"/>
        <v>а</v>
      </c>
      <c r="L145" s="3">
        <f t="shared" si="26"/>
        <v>22</v>
      </c>
      <c r="M145" s="12" t="str">
        <f t="shared" si="27"/>
        <v>н</v>
      </c>
    </row>
    <row r="146" spans="2:13" x14ac:dyDescent="0.25">
      <c r="B146" s="3">
        <f t="shared" si="30"/>
        <v>133</v>
      </c>
      <c r="C146" s="3" t="str">
        <f t="shared" si="28"/>
        <v>п</v>
      </c>
      <c r="D146" s="3">
        <f t="shared" si="24"/>
        <v>37</v>
      </c>
      <c r="E146" s="12" t="str">
        <f t="shared" si="25"/>
        <v>ь</v>
      </c>
      <c r="J146" s="3">
        <f t="shared" si="31"/>
        <v>290</v>
      </c>
      <c r="K146" s="3" t="str">
        <f t="shared" si="29"/>
        <v>ж</v>
      </c>
      <c r="L146" s="3">
        <f t="shared" si="26"/>
        <v>28</v>
      </c>
      <c r="M146" s="12" t="str">
        <f t="shared" si="27"/>
        <v>у</v>
      </c>
    </row>
    <row r="147" spans="2:13" x14ac:dyDescent="0.25">
      <c r="B147" s="3">
        <f t="shared" si="30"/>
        <v>134</v>
      </c>
      <c r="C147" s="3" t="str">
        <f t="shared" si="28"/>
        <v>о</v>
      </c>
      <c r="D147" s="3">
        <f t="shared" si="24"/>
        <v>36</v>
      </c>
      <c r="E147" s="12" t="str">
        <f t="shared" si="25"/>
        <v>ы</v>
      </c>
      <c r="J147" s="3">
        <f t="shared" si="31"/>
        <v>291</v>
      </c>
      <c r="K147" s="3" t="str">
        <f t="shared" si="29"/>
        <v>е</v>
      </c>
      <c r="L147" s="3">
        <f t="shared" si="26"/>
        <v>27</v>
      </c>
      <c r="M147" s="12" t="str">
        <f t="shared" si="27"/>
        <v>т</v>
      </c>
    </row>
    <row r="148" spans="2:13" x14ac:dyDescent="0.25">
      <c r="B148" s="3">
        <f t="shared" si="30"/>
        <v>135</v>
      </c>
      <c r="C148" s="3" t="str">
        <f t="shared" si="28"/>
        <v>р</v>
      </c>
      <c r="D148" s="3">
        <f t="shared" si="24"/>
        <v>38</v>
      </c>
      <c r="E148" s="12" t="str">
        <f t="shared" si="25"/>
        <v>э</v>
      </c>
      <c r="J148" s="3">
        <f t="shared" si="31"/>
        <v>292</v>
      </c>
      <c r="K148" s="3" t="str">
        <f t="shared" si="29"/>
        <v>н</v>
      </c>
      <c r="L148" s="3">
        <f t="shared" si="26"/>
        <v>35</v>
      </c>
      <c r="M148" s="12" t="str">
        <f t="shared" si="27"/>
        <v>ъ</v>
      </c>
    </row>
    <row r="149" spans="2:13" x14ac:dyDescent="0.25">
      <c r="B149" s="3">
        <f t="shared" si="30"/>
        <v>136</v>
      </c>
      <c r="C149" s="3" t="str">
        <f t="shared" si="28"/>
        <v>х</v>
      </c>
      <c r="D149" s="3">
        <f t="shared" si="24"/>
        <v>43</v>
      </c>
      <c r="E149" s="12" t="str">
        <f t="shared" si="25"/>
        <v>2</v>
      </c>
      <c r="J149" s="3">
        <f t="shared" si="31"/>
        <v>293</v>
      </c>
      <c r="K149" s="3" t="str">
        <f t="shared" si="29"/>
        <v>и</v>
      </c>
      <c r="L149" s="3">
        <f t="shared" si="26"/>
        <v>30</v>
      </c>
      <c r="M149" s="12" t="str">
        <f t="shared" si="27"/>
        <v>х</v>
      </c>
    </row>
    <row r="150" spans="2:13" x14ac:dyDescent="0.25">
      <c r="B150" s="3">
        <f t="shared" si="30"/>
        <v>137</v>
      </c>
      <c r="C150" s="3" t="str">
        <f t="shared" si="28"/>
        <v>у</v>
      </c>
      <c r="D150" s="3">
        <f t="shared" si="24"/>
        <v>41</v>
      </c>
      <c r="E150" s="12" t="str">
        <f t="shared" si="25"/>
        <v>0</v>
      </c>
      <c r="J150" s="3">
        <f t="shared" si="31"/>
        <v>294</v>
      </c>
      <c r="K150" s="3" t="str">
        <f t="shared" si="29"/>
        <v>е</v>
      </c>
      <c r="L150" s="3">
        <f t="shared" si="26"/>
        <v>27</v>
      </c>
      <c r="M150" s="12" t="str">
        <f t="shared" si="27"/>
        <v>т</v>
      </c>
    </row>
    <row r="151" spans="2:13" x14ac:dyDescent="0.25">
      <c r="B151" s="3">
        <f t="shared" si="30"/>
        <v>138</v>
      </c>
      <c r="C151" s="3" t="str">
        <f t="shared" si="28"/>
        <v>н</v>
      </c>
      <c r="D151" s="3">
        <f t="shared" si="24"/>
        <v>35</v>
      </c>
      <c r="E151" s="12" t="str">
        <f t="shared" si="25"/>
        <v>ъ</v>
      </c>
      <c r="J151" s="3">
        <f t="shared" si="31"/>
        <v>295</v>
      </c>
      <c r="K151" s="3" t="str">
        <f t="shared" si="29"/>
        <v>м</v>
      </c>
      <c r="L151" s="3">
        <f t="shared" si="26"/>
        <v>34</v>
      </c>
      <c r="M151" s="12" t="str">
        <f t="shared" si="27"/>
        <v>щ</v>
      </c>
    </row>
    <row r="152" spans="2:13" x14ac:dyDescent="0.25">
      <c r="B152" s="3">
        <f t="shared" si="30"/>
        <v>139</v>
      </c>
      <c r="C152" s="3" t="str">
        <f t="shared" si="28"/>
        <v xml:space="preserve"> </v>
      </c>
      <c r="D152" s="3">
        <f t="shared" si="24"/>
        <v>13</v>
      </c>
      <c r="E152" s="12" t="str">
        <f t="shared" si="25"/>
        <v>д</v>
      </c>
      <c r="J152" s="3">
        <f t="shared" si="31"/>
        <v>296</v>
      </c>
      <c r="K152" s="3" t="str">
        <f t="shared" si="29"/>
        <v xml:space="preserve"> </v>
      </c>
      <c r="L152" s="3">
        <f t="shared" si="26"/>
        <v>13</v>
      </c>
      <c r="M152" s="12" t="str">
        <f t="shared" si="27"/>
        <v>д</v>
      </c>
    </row>
    <row r="153" spans="2:13" x14ac:dyDescent="0.25">
      <c r="B153" s="3">
        <f t="shared" si="30"/>
        <v>140</v>
      </c>
      <c r="C153" s="3" t="str">
        <f t="shared" si="28"/>
        <v>д</v>
      </c>
      <c r="D153" s="3">
        <f t="shared" si="24"/>
        <v>26</v>
      </c>
      <c r="E153" s="12" t="str">
        <f t="shared" si="25"/>
        <v>с</v>
      </c>
      <c r="J153" s="3">
        <f t="shared" si="31"/>
        <v>297</v>
      </c>
      <c r="K153" s="3" t="str">
        <f t="shared" si="29"/>
        <v>и</v>
      </c>
      <c r="L153" s="3">
        <f t="shared" si="26"/>
        <v>30</v>
      </c>
      <c r="M153" s="12" t="str">
        <f t="shared" si="27"/>
        <v>х</v>
      </c>
    </row>
    <row r="154" spans="2:13" x14ac:dyDescent="0.25">
      <c r="B154" s="3">
        <f t="shared" si="30"/>
        <v>141</v>
      </c>
      <c r="C154" s="3" t="str">
        <f t="shared" si="28"/>
        <v>и</v>
      </c>
      <c r="D154" s="3">
        <f t="shared" si="24"/>
        <v>30</v>
      </c>
      <c r="E154" s="12" t="str">
        <f t="shared" si="25"/>
        <v>х</v>
      </c>
      <c r="J154" s="3">
        <f t="shared" si="31"/>
        <v>298</v>
      </c>
      <c r="K154" s="3" t="str">
        <f t="shared" si="29"/>
        <v>г</v>
      </c>
      <c r="L154" s="3">
        <f t="shared" si="26"/>
        <v>25</v>
      </c>
      <c r="M154" s="12" t="str">
        <f t="shared" si="27"/>
        <v>р</v>
      </c>
    </row>
    <row r="155" spans="2:13" x14ac:dyDescent="0.25">
      <c r="B155" s="3">
        <f t="shared" si="30"/>
        <v>142</v>
      </c>
      <c r="C155" s="3" t="str">
        <f t="shared" si="28"/>
        <v>м</v>
      </c>
      <c r="D155" s="3">
        <f t="shared" si="24"/>
        <v>34</v>
      </c>
      <c r="E155" s="12" t="str">
        <f t="shared" si="25"/>
        <v>щ</v>
      </c>
      <c r="J155" s="3">
        <f t="shared" si="31"/>
        <v>299</v>
      </c>
      <c r="K155" s="3" t="str">
        <f t="shared" si="29"/>
        <v>о</v>
      </c>
      <c r="L155" s="3">
        <f t="shared" si="26"/>
        <v>36</v>
      </c>
      <c r="M155" s="12" t="str">
        <f t="shared" si="27"/>
        <v>ы</v>
      </c>
    </row>
    <row r="156" spans="2:13" x14ac:dyDescent="0.25">
      <c r="B156" s="3">
        <f t="shared" si="30"/>
        <v>143</v>
      </c>
      <c r="C156" s="3" t="str">
        <f t="shared" si="28"/>
        <v>и</v>
      </c>
      <c r="D156" s="3">
        <f t="shared" si="24"/>
        <v>30</v>
      </c>
      <c r="E156" s="12" t="str">
        <f t="shared" si="25"/>
        <v>х</v>
      </c>
      <c r="J156" s="3">
        <f t="shared" si="31"/>
        <v>300</v>
      </c>
      <c r="K156" s="3" t="str">
        <f t="shared" si="29"/>
        <v>р</v>
      </c>
      <c r="L156" s="3">
        <f t="shared" si="26"/>
        <v>38</v>
      </c>
      <c r="M156" s="12" t="str">
        <f t="shared" si="27"/>
        <v>э</v>
      </c>
    </row>
    <row r="157" spans="2:13" x14ac:dyDescent="0.25">
      <c r="B157" s="3">
        <f t="shared" si="30"/>
        <v>144</v>
      </c>
      <c r="C157" s="3" t="str">
        <f t="shared" si="28"/>
        <v>т</v>
      </c>
      <c r="D157" s="3">
        <f t="shared" si="24"/>
        <v>40</v>
      </c>
      <c r="E157" s="12" t="str">
        <f t="shared" si="25"/>
        <v>я</v>
      </c>
      <c r="J157" s="3">
        <f t="shared" si="31"/>
        <v>301</v>
      </c>
      <c r="K157" s="3" t="str">
        <f t="shared" si="29"/>
        <v>ь</v>
      </c>
      <c r="L157" s="3">
        <f t="shared" si="26"/>
        <v>50</v>
      </c>
      <c r="M157" s="12" t="str">
        <f t="shared" si="27"/>
        <v>9</v>
      </c>
    </row>
    <row r="158" spans="2:13" x14ac:dyDescent="0.25">
      <c r="B158" s="3">
        <f t="shared" si="30"/>
        <v>145</v>
      </c>
      <c r="C158" s="3" t="str">
        <f t="shared" si="28"/>
        <v>р</v>
      </c>
      <c r="D158" s="3">
        <f t="shared" si="24"/>
        <v>38</v>
      </c>
      <c r="E158" s="12" t="str">
        <f t="shared" si="25"/>
        <v>э</v>
      </c>
      <c r="J158" s="3">
        <f t="shared" si="31"/>
        <v>302</v>
      </c>
      <c r="K158" s="3" t="str">
        <f t="shared" si="29"/>
        <v xml:space="preserve"> </v>
      </c>
      <c r="L158" s="3">
        <f t="shared" si="26"/>
        <v>13</v>
      </c>
      <c r="M158" s="12" t="str">
        <f t="shared" si="27"/>
        <v>д</v>
      </c>
    </row>
    <row r="159" spans="2:13" x14ac:dyDescent="0.25">
      <c r="B159" s="3">
        <f t="shared" si="30"/>
        <v>146</v>
      </c>
      <c r="C159" s="3" t="str">
        <f t="shared" si="28"/>
        <v>и</v>
      </c>
      <c r="D159" s="3">
        <f t="shared" si="24"/>
        <v>30</v>
      </c>
      <c r="E159" s="12" t="str">
        <f t="shared" si="25"/>
        <v>х</v>
      </c>
      <c r="J159" s="3">
        <f t="shared" si="31"/>
        <v>303</v>
      </c>
      <c r="K159" s="3" t="str">
        <f t="shared" si="29"/>
        <v>ф</v>
      </c>
      <c r="L159" s="3">
        <f t="shared" si="26"/>
        <v>42</v>
      </c>
      <c r="M159" s="12" t="str">
        <f t="shared" si="27"/>
        <v>1</v>
      </c>
    </row>
    <row r="160" spans="2:13" x14ac:dyDescent="0.25">
      <c r="B160" s="3">
        <f t="shared" si="30"/>
        <v>147</v>
      </c>
      <c r="C160" s="3" t="str">
        <f t="shared" si="28"/>
        <v>й</v>
      </c>
      <c r="D160" s="3">
        <f t="shared" si="24"/>
        <v>31</v>
      </c>
      <c r="E160" s="12" t="str">
        <f t="shared" si="25"/>
        <v>ц</v>
      </c>
      <c r="J160" s="3">
        <f t="shared" si="31"/>
        <v>304</v>
      </c>
      <c r="K160" s="3" t="str">
        <f t="shared" si="29"/>
        <v>е</v>
      </c>
      <c r="L160" s="3">
        <f t="shared" si="26"/>
        <v>27</v>
      </c>
      <c r="M160" s="12" t="str">
        <f t="shared" si="27"/>
        <v>т</v>
      </c>
    </row>
    <row r="161" spans="2:13" x14ac:dyDescent="0.25">
      <c r="B161" s="3">
        <f t="shared" si="30"/>
        <v>148</v>
      </c>
      <c r="C161" s="3" t="str">
        <f t="shared" si="28"/>
        <v xml:space="preserve"> </v>
      </c>
      <c r="D161" s="3">
        <f t="shared" si="24"/>
        <v>13</v>
      </c>
      <c r="E161" s="12" t="str">
        <f t="shared" si="25"/>
        <v>д</v>
      </c>
      <c r="J161" s="3">
        <f t="shared" si="31"/>
        <v>305</v>
      </c>
      <c r="K161" s="3" t="str">
        <f t="shared" si="29"/>
        <v>о</v>
      </c>
      <c r="L161" s="3">
        <f t="shared" si="26"/>
        <v>36</v>
      </c>
      <c r="M161" s="12" t="str">
        <f t="shared" si="27"/>
        <v>ы</v>
      </c>
    </row>
    <row r="162" spans="2:13" x14ac:dyDescent="0.25">
      <c r="B162" s="3">
        <f t="shared" si="30"/>
        <v>149</v>
      </c>
      <c r="C162" s="3" t="str">
        <f t="shared" si="28"/>
        <v>д</v>
      </c>
      <c r="D162" s="3">
        <f t="shared" si="24"/>
        <v>26</v>
      </c>
      <c r="E162" s="12" t="str">
        <f t="shared" si="25"/>
        <v>с</v>
      </c>
      <c r="J162" s="3">
        <f t="shared" si="31"/>
        <v>306</v>
      </c>
      <c r="K162" s="3" t="str">
        <f t="shared" si="29"/>
        <v>д</v>
      </c>
      <c r="L162" s="3">
        <f t="shared" si="26"/>
        <v>26</v>
      </c>
      <c r="M162" s="12" t="str">
        <f t="shared" si="27"/>
        <v>с</v>
      </c>
    </row>
    <row r="163" spans="2:13" x14ac:dyDescent="0.25">
      <c r="B163" s="3">
        <f t="shared" si="30"/>
        <v>150</v>
      </c>
      <c r="C163" s="3" t="str">
        <f t="shared" si="28"/>
        <v>м</v>
      </c>
      <c r="D163" s="3">
        <f t="shared" si="24"/>
        <v>34</v>
      </c>
      <c r="E163" s="12" t="str">
        <f t="shared" si="25"/>
        <v>щ</v>
      </c>
      <c r="J163" s="3">
        <f t="shared" si="31"/>
        <v>307</v>
      </c>
      <c r="K163" s="3" t="str">
        <f t="shared" si="29"/>
        <v>о</v>
      </c>
      <c r="L163" s="3">
        <f t="shared" si="26"/>
        <v>36</v>
      </c>
      <c r="M163" s="12" t="str">
        <f t="shared" si="27"/>
        <v>ы</v>
      </c>
    </row>
    <row r="164" spans="2:13" x14ac:dyDescent="0.25">
      <c r="B164" s="3">
        <f t="shared" si="30"/>
        <v>151</v>
      </c>
      <c r="C164" s="3" t="str">
        <f t="shared" si="28"/>
        <v>и</v>
      </c>
      <c r="D164" s="3">
        <f t="shared" si="24"/>
        <v>30</v>
      </c>
      <c r="E164" s="12" t="str">
        <f t="shared" si="25"/>
        <v>х</v>
      </c>
      <c r="J164" s="3">
        <f t="shared" si="31"/>
        <v>308</v>
      </c>
      <c r="K164" s="3" t="str">
        <f t="shared" si="29"/>
        <v>с</v>
      </c>
      <c r="L164" s="3">
        <f t="shared" si="26"/>
        <v>39</v>
      </c>
      <c r="M164" s="12" t="str">
        <f t="shared" si="27"/>
        <v>ю</v>
      </c>
    </row>
    <row r="165" spans="2:13" x14ac:dyDescent="0.25">
      <c r="B165" s="3">
        <f t="shared" si="30"/>
        <v>152</v>
      </c>
      <c r="C165" s="3" t="str">
        <f t="shared" si="28"/>
        <v>т</v>
      </c>
      <c r="D165" s="3">
        <f t="shared" si="24"/>
        <v>40</v>
      </c>
      <c r="E165" s="12" t="str">
        <f t="shared" si="25"/>
        <v>я</v>
      </c>
      <c r="J165" s="3">
        <f t="shared" si="31"/>
        <v>309</v>
      </c>
      <c r="K165" s="3" t="str">
        <f t="shared" si="29"/>
        <v>ь</v>
      </c>
      <c r="L165" s="3">
        <f t="shared" si="26"/>
        <v>50</v>
      </c>
      <c r="M165" s="12" t="str">
        <f t="shared" si="27"/>
        <v>9</v>
      </c>
    </row>
    <row r="166" spans="2:13" x14ac:dyDescent="0.25">
      <c r="B166" s="3">
        <f t="shared" si="30"/>
        <v>153</v>
      </c>
      <c r="C166" s="3" t="str">
        <f t="shared" si="28"/>
        <v>р</v>
      </c>
      <c r="D166" s="3">
        <f t="shared" si="24"/>
        <v>38</v>
      </c>
      <c r="E166" s="12" t="str">
        <f t="shared" si="25"/>
        <v>э</v>
      </c>
      <c r="J166" s="3">
        <f t="shared" si="31"/>
        <v>310</v>
      </c>
      <c r="K166" s="3" t="str">
        <f t="shared" si="29"/>
        <v>е</v>
      </c>
      <c r="L166" s="3">
        <f t="shared" si="26"/>
        <v>27</v>
      </c>
      <c r="M166" s="12" t="str">
        <f t="shared" si="27"/>
        <v>т</v>
      </c>
    </row>
    <row r="167" spans="2:13" x14ac:dyDescent="0.25">
      <c r="B167" s="3">
        <f t="shared" si="30"/>
        <v>154</v>
      </c>
      <c r="C167" s="3" t="str">
        <f t="shared" si="28"/>
        <v>и</v>
      </c>
      <c r="D167" s="3">
        <f t="shared" si="24"/>
        <v>30</v>
      </c>
      <c r="E167" s="12" t="str">
        <f t="shared" si="25"/>
        <v>х</v>
      </c>
      <c r="J167" s="3">
        <f t="shared" si="31"/>
        <v>311</v>
      </c>
      <c r="K167" s="3" t="str">
        <f t="shared" si="29"/>
        <v>в</v>
      </c>
      <c r="L167" s="3">
        <f t="shared" si="26"/>
        <v>24</v>
      </c>
      <c r="M167" s="12" t="str">
        <f t="shared" si="27"/>
        <v>п</v>
      </c>
    </row>
    <row r="168" spans="2:13" x14ac:dyDescent="0.25">
      <c r="B168" s="3">
        <f t="shared" si="30"/>
        <v>155</v>
      </c>
      <c r="C168" s="3" t="str">
        <f t="shared" si="28"/>
        <v>е</v>
      </c>
      <c r="D168" s="3">
        <f t="shared" si="24"/>
        <v>27</v>
      </c>
      <c r="E168" s="12" t="str">
        <f t="shared" si="25"/>
        <v>т</v>
      </c>
      <c r="J168" s="3">
        <f t="shared" si="31"/>
        <v>312</v>
      </c>
      <c r="K168" s="3" t="str">
        <f t="shared" si="29"/>
        <v>и</v>
      </c>
      <c r="L168" s="3">
        <f t="shared" si="26"/>
        <v>30</v>
      </c>
      <c r="M168" s="12" t="str">
        <f t="shared" si="27"/>
        <v>х</v>
      </c>
    </row>
    <row r="169" spans="2:13" x14ac:dyDescent="0.25">
      <c r="B169" s="3">
        <f t="shared" si="30"/>
        <v>156</v>
      </c>
      <c r="C169" s="3" t="str">
        <f t="shared" si="28"/>
        <v>в</v>
      </c>
      <c r="D169" s="3">
        <f t="shared" si="24"/>
        <v>24</v>
      </c>
      <c r="E169" s="12" t="str">
        <f t="shared" si="25"/>
        <v>п</v>
      </c>
      <c r="J169" s="3">
        <f t="shared" si="31"/>
        <v>313</v>
      </c>
      <c r="K169" s="3" t="str">
        <f t="shared" si="29"/>
        <v>ч</v>
      </c>
      <c r="L169" s="3">
        <f t="shared" si="26"/>
        <v>45</v>
      </c>
      <c r="M169" s="12" t="str">
        <f t="shared" si="27"/>
        <v>4</v>
      </c>
    </row>
    <row r="170" spans="2:13" x14ac:dyDescent="0.25">
      <c r="B170" s="3">
        <f t="shared" si="30"/>
        <v>157</v>
      </c>
      <c r="C170" s="3" t="str">
        <f t="shared" si="28"/>
        <v>и</v>
      </c>
      <c r="D170" s="3">
        <f t="shared" si="24"/>
        <v>30</v>
      </c>
      <c r="E170" s="12" t="str">
        <f t="shared" si="25"/>
        <v>х</v>
      </c>
      <c r="J170" s="3">
        <f t="shared" si="31"/>
        <v>314</v>
      </c>
      <c r="K170" s="3" t="str">
        <f t="shared" si="29"/>
        <v>.</v>
      </c>
      <c r="L170" s="3">
        <f t="shared" si="26"/>
        <v>16</v>
      </c>
      <c r="M170" s="12" t="str">
        <f t="shared" si="27"/>
        <v>з</v>
      </c>
    </row>
  </sheetData>
  <mergeCells count="12">
    <mergeCell ref="Q26:T26"/>
    <mergeCell ref="Q27:T27"/>
    <mergeCell ref="P22:R23"/>
    <mergeCell ref="P19:R20"/>
    <mergeCell ref="S19:AL20"/>
    <mergeCell ref="B3:G3"/>
    <mergeCell ref="B4:K4"/>
    <mergeCell ref="B5:K8"/>
    <mergeCell ref="O3:Z3"/>
    <mergeCell ref="O4:Z7"/>
    <mergeCell ref="P16:R17"/>
    <mergeCell ref="S16:AL17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E167"/>
  <sheetViews>
    <sheetView tabSelected="1" topLeftCell="A10" workbookViewId="0">
      <selection activeCell="Y43" sqref="Y43"/>
    </sheetView>
  </sheetViews>
  <sheetFormatPr defaultRowHeight="15" x14ac:dyDescent="0.25"/>
  <cols>
    <col min="4" max="4" width="9.140625" customWidth="1"/>
    <col min="18" max="18" width="10.85546875" customWidth="1"/>
  </cols>
  <sheetData>
    <row r="4" spans="2:31" ht="45" customHeight="1" x14ac:dyDescent="0.25">
      <c r="B4" s="33" t="s">
        <v>11</v>
      </c>
      <c r="C4" s="33" t="str">
        <f>Шифрование!O4</f>
        <v>0пнунтщ8цдхрыэ9д1тысыю9тпх4ждьыш04хшдыяьэнпштъъ8тдпнщхдснъъ8тждыфънчыщш"ю9дхдп8ючну0дычыъ4нятш9ъытдэт5тъхтдждюд0пнутъхтщд.&lt;з.вз&lt;..&lt;дьыэ20ъдсхщхяэхцдсщхяэхтпх4з0пнунтщ8цдьыэ20ъдсхщхяэхцждотфщтэъыдэнсдън5тщ0дюыяэ0съх4тюяп0ждънст"ю9дъндтрыдснш9ътц5ттд0юьт5ъытдхдпфнхщып8рысъытдэнфпхяхтждюд0пнутъхтщдхрыэ9д1тысыю9тпх4з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R4" s="33" t="s">
        <v>22</v>
      </c>
      <c r="S4" s="33" t="str">
        <f>U13&amp;U17</f>
        <v>уважаемый игорь феодосьевич, получил отправленные вами данные, ознакомлюсь и выскажу окончательное решение , с уважением 02.08.2002 порхун димитрий дмитриевич.уважаемый порхун димитрий, безмерно рад нашему сотрудничеству, надеюсь на его дальнейшее успешное и взаимовыгодное развитие, с уважением игорь феодосьевич.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2:3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2:31" x14ac:dyDescent="0.25">
      <c r="C6" s="3" t="s">
        <v>21</v>
      </c>
      <c r="D6" s="3">
        <v>13</v>
      </c>
    </row>
    <row r="10" spans="2:31" ht="120" x14ac:dyDescent="0.25"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</row>
    <row r="11" spans="2:31" x14ac:dyDescent="0.25">
      <c r="B11" s="3">
        <v>1</v>
      </c>
      <c r="C11" s="3" t="str">
        <f>MID($C$4,B11,1)</f>
        <v>0</v>
      </c>
      <c r="D11" s="3">
        <f t="shared" ref="D11:D42" si="0">MATCH(C11,Алфавит,0)</f>
        <v>41</v>
      </c>
      <c r="E11" s="3">
        <f t="shared" ref="E11:E42" si="1">IF(MATCH(C11,Алфавит,0)- $D$6&lt;=0,MATCH(C11,Алфавит,0)- $D$6+51,MATCH(C11,Алфавит,0)- $D$6)</f>
        <v>28</v>
      </c>
      <c r="F11" s="3" t="str">
        <f t="shared" ref="F11:F42" si="2">INDEX(Алфавит,E11)</f>
        <v>у</v>
      </c>
      <c r="L11" s="3">
        <f>B167+1</f>
        <v>158</v>
      </c>
      <c r="M11" s="3" t="str">
        <f>MID($C$4,L11,1)</f>
        <v>4</v>
      </c>
      <c r="N11" s="3">
        <f t="shared" ref="N11:N42" si="3">MATCH(M11,Алфавит,0)</f>
        <v>45</v>
      </c>
      <c r="O11" s="3">
        <f t="shared" ref="O11:O42" si="4">IF(MATCH(M11,Алфавит,0)- $D$6&lt;=0,MATCH(M11,Алфавит,0)- $D$6+51,MATCH(M11,Алфавит,0)- $D$6)</f>
        <v>32</v>
      </c>
      <c r="P11" s="3" t="str">
        <f t="shared" ref="P11:P42" si="5">INDEX(Алфавит,O11)</f>
        <v>ч</v>
      </c>
    </row>
    <row r="12" spans="2:31" x14ac:dyDescent="0.25">
      <c r="B12" s="3">
        <f>B11+1</f>
        <v>2</v>
      </c>
      <c r="C12" s="3" t="str">
        <f t="shared" ref="C12:C75" si="6">MID($C$4,B12,1)</f>
        <v>п</v>
      </c>
      <c r="D12" s="3">
        <f t="shared" si="0"/>
        <v>24</v>
      </c>
      <c r="E12" s="3">
        <f t="shared" si="1"/>
        <v>11</v>
      </c>
      <c r="F12" s="3" t="str">
        <f t="shared" si="2"/>
        <v>в</v>
      </c>
      <c r="L12" s="3">
        <f>L11+1</f>
        <v>159</v>
      </c>
      <c r="M12" s="3" t="str">
        <f t="shared" ref="M12:M75" si="7">MID($C$4,L12,1)</f>
        <v>з</v>
      </c>
      <c r="N12" s="3">
        <f t="shared" si="3"/>
        <v>16</v>
      </c>
      <c r="O12" s="3">
        <f t="shared" si="4"/>
        <v>3</v>
      </c>
      <c r="P12" s="3" t="str">
        <f t="shared" si="5"/>
        <v>.</v>
      </c>
    </row>
    <row r="13" spans="2:31" x14ac:dyDescent="0.25">
      <c r="B13" s="3">
        <f t="shared" ref="B13:B76" si="8">B12+1</f>
        <v>3</v>
      </c>
      <c r="C13" s="3" t="str">
        <f t="shared" si="6"/>
        <v>н</v>
      </c>
      <c r="D13" s="3">
        <f t="shared" si="0"/>
        <v>22</v>
      </c>
      <c r="E13" s="3">
        <f t="shared" si="1"/>
        <v>9</v>
      </c>
      <c r="F13" s="3" t="str">
        <f t="shared" si="2"/>
        <v>а</v>
      </c>
      <c r="L13" s="3">
        <f t="shared" ref="L13:L76" si="9">L12+1</f>
        <v>160</v>
      </c>
      <c r="M13" s="3" t="str">
        <f t="shared" si="7"/>
        <v>0</v>
      </c>
      <c r="N13" s="3">
        <f t="shared" si="3"/>
        <v>41</v>
      </c>
      <c r="O13" s="3">
        <f t="shared" si="4"/>
        <v>28</v>
      </c>
      <c r="P13" s="3" t="str">
        <f t="shared" si="5"/>
        <v>у</v>
      </c>
      <c r="S13" s="14" t="s">
        <v>23</v>
      </c>
      <c r="T13" s="14"/>
      <c r="U13" s="20" t="str">
        <f>CONCATENATE(F11,F12,F13,F14,F15,F16,F17,F18,F19,F20,F21,F22,F23,F24,F25,F26,F27,F28,F29,F30,F31,F32,F33,F34,F35,F36,F37,F38,F39,F40,F41,F42,F43,F44,F45,F46,F47,F48,F49,F50,F51,F52,F53,F54,F55,F56,F57,F58,F59,F60,F61,F62,F63,F64,F65,F66,F67,F68,F69,F70,F71,F72,F73,F74,F75,F76,F77,F78,F79,F80,F81,F82,F83,F84,F85,F86,F87,F88,F89,F90,F91,F92,F93,F94,F95,F96,F97,F98,F99,F100,F101,F102,F103,F104,F105,F106,F107,F108,F109,F110,F111,F112,F113,F114,F115,F116,F117,F118,F119,F120,F121,F122,F123,F124,F125,F126,F127,F128,F129,F130,F131,F132,F133,F134,F135,F136,F137,F138,F139,F140,F141,F142,F143,F144,F145,F146,F147,F148,F149,F150,F151,F152,F153,F154,F155,F156,F157,F158,F159,F160,F161,F162,F163,F164,F165,F166,F167)</f>
        <v>уважаемый игорь феодосьевич, получил отправленные вами данные, ознакомлюсь и выскажу окончательное решение , с уважением 02.08.2002 порхун димитрий дмитриеви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2:31" x14ac:dyDescent="0.25">
      <c r="B14" s="3">
        <f t="shared" si="8"/>
        <v>4</v>
      </c>
      <c r="C14" s="3" t="str">
        <f t="shared" si="6"/>
        <v>у</v>
      </c>
      <c r="D14" s="3">
        <f t="shared" si="0"/>
        <v>28</v>
      </c>
      <c r="E14" s="3">
        <f t="shared" si="1"/>
        <v>15</v>
      </c>
      <c r="F14" s="3" t="str">
        <f t="shared" si="2"/>
        <v>ж</v>
      </c>
      <c r="L14" s="3">
        <f t="shared" si="9"/>
        <v>161</v>
      </c>
      <c r="M14" s="3" t="str">
        <f t="shared" si="7"/>
        <v>п</v>
      </c>
      <c r="N14" s="3">
        <f t="shared" si="3"/>
        <v>24</v>
      </c>
      <c r="O14" s="3">
        <f t="shared" si="4"/>
        <v>11</v>
      </c>
      <c r="P14" s="3" t="str">
        <f t="shared" si="5"/>
        <v>в</v>
      </c>
      <c r="S14" s="14"/>
      <c r="T14" s="14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2:31" x14ac:dyDescent="0.25">
      <c r="B15" s="3">
        <f t="shared" si="8"/>
        <v>5</v>
      </c>
      <c r="C15" s="3" t="str">
        <f t="shared" si="6"/>
        <v>н</v>
      </c>
      <c r="D15" s="3">
        <f t="shared" si="0"/>
        <v>22</v>
      </c>
      <c r="E15" s="3">
        <f t="shared" si="1"/>
        <v>9</v>
      </c>
      <c r="F15" s="3" t="str">
        <f t="shared" si="2"/>
        <v>а</v>
      </c>
      <c r="L15" s="3">
        <f t="shared" si="9"/>
        <v>162</v>
      </c>
      <c r="M15" s="3" t="str">
        <f t="shared" si="7"/>
        <v>н</v>
      </c>
      <c r="N15" s="3">
        <f t="shared" si="3"/>
        <v>22</v>
      </c>
      <c r="O15" s="3">
        <f t="shared" si="4"/>
        <v>9</v>
      </c>
      <c r="P15" s="3" t="str">
        <f t="shared" si="5"/>
        <v>а</v>
      </c>
    </row>
    <row r="16" spans="2:31" x14ac:dyDescent="0.25">
      <c r="B16" s="3">
        <f t="shared" si="8"/>
        <v>6</v>
      </c>
      <c r="C16" s="3" t="str">
        <f t="shared" si="6"/>
        <v>т</v>
      </c>
      <c r="D16" s="3">
        <f t="shared" si="0"/>
        <v>27</v>
      </c>
      <c r="E16" s="3">
        <f t="shared" si="1"/>
        <v>14</v>
      </c>
      <c r="F16" s="3" t="str">
        <f t="shared" si="2"/>
        <v>е</v>
      </c>
      <c r="L16" s="3">
        <f t="shared" si="9"/>
        <v>163</v>
      </c>
      <c r="M16" s="3" t="str">
        <f t="shared" si="7"/>
        <v>у</v>
      </c>
      <c r="N16" s="3">
        <f t="shared" si="3"/>
        <v>28</v>
      </c>
      <c r="O16" s="3">
        <f t="shared" si="4"/>
        <v>15</v>
      </c>
      <c r="P16" s="3" t="str">
        <f t="shared" si="5"/>
        <v>ж</v>
      </c>
    </row>
    <row r="17" spans="2:31" x14ac:dyDescent="0.25">
      <c r="B17" s="3">
        <f t="shared" si="8"/>
        <v>7</v>
      </c>
      <c r="C17" s="3" t="str">
        <f t="shared" si="6"/>
        <v>щ</v>
      </c>
      <c r="D17" s="3">
        <f t="shared" si="0"/>
        <v>34</v>
      </c>
      <c r="E17" s="3">
        <f t="shared" si="1"/>
        <v>21</v>
      </c>
      <c r="F17" s="3" t="str">
        <f t="shared" si="2"/>
        <v>м</v>
      </c>
      <c r="L17" s="3">
        <f t="shared" si="9"/>
        <v>164</v>
      </c>
      <c r="M17" s="3" t="str">
        <f t="shared" si="7"/>
        <v>н</v>
      </c>
      <c r="N17" s="3">
        <f t="shared" si="3"/>
        <v>22</v>
      </c>
      <c r="O17" s="3">
        <f t="shared" si="4"/>
        <v>9</v>
      </c>
      <c r="P17" s="3" t="str">
        <f t="shared" si="5"/>
        <v>а</v>
      </c>
      <c r="S17" s="14" t="s">
        <v>15</v>
      </c>
      <c r="T17" s="14"/>
      <c r="U17" s="20" t="str">
        <f>CONCATENATE(P11,P12,P13,P14,P15,P16,P17,P18,P19,P20,P21,P22,P23,P24,P25,P26,P27,P28,P29,P30,P31,P32,P33,P34,P35,P36,P37,P38,P39,P40,P41,P42,P43,P44,P45,P46,P47,P48,P49,P50,P51,P52,P53,P54,P55,P56,P57,P58,P59,P60,P61,P62,P63,P64,P65,P66,P67,P68,P69,P70,P71,P72,P73,P74,P75,P76,P77,P78,P79,P80,P81,P82,P83,P84,P85,P86,P87,P88,P89,P90,P91,P92,P93,P94,P95,P96,P97,P98,P99,P100,P101,P102,P103,P104,P105,P106,P107,P108,P109,P110,P111,P112,P113,P114,P115,P116,P117,P118,P119,P120,P121,P122,P123,P124,P125,P126,P127,P128,P129,P130,P131,P132,P133,P134,P135,P136,P137,P138,P139,P140,P141,P142,P143,P144,P145,P146,P147,P148,P149,P150,P151,P152,P153,P154,P155,P156,P157,P158,P159,P160,P161,P162,P163,P164,P165,P166,P167)</f>
        <v>ч.уважаемый порхун димитрий, безмерно рад нашему сотрудничеству, надеюсь на его дальнейшее успешное и взаимовыгодное развитие, с уважением игорь феодосьевич.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2:31" x14ac:dyDescent="0.25">
      <c r="B18" s="3">
        <f t="shared" si="8"/>
        <v>8</v>
      </c>
      <c r="C18" s="3" t="str">
        <f t="shared" si="6"/>
        <v>8</v>
      </c>
      <c r="D18" s="3">
        <f t="shared" si="0"/>
        <v>49</v>
      </c>
      <c r="E18" s="3">
        <f t="shared" si="1"/>
        <v>36</v>
      </c>
      <c r="F18" s="3" t="str">
        <f t="shared" si="2"/>
        <v>ы</v>
      </c>
      <c r="L18" s="3">
        <f t="shared" si="9"/>
        <v>165</v>
      </c>
      <c r="M18" s="3" t="str">
        <f t="shared" si="7"/>
        <v>т</v>
      </c>
      <c r="N18" s="3">
        <f t="shared" si="3"/>
        <v>27</v>
      </c>
      <c r="O18" s="3">
        <f t="shared" si="4"/>
        <v>14</v>
      </c>
      <c r="P18" s="3" t="str">
        <f t="shared" si="5"/>
        <v>е</v>
      </c>
      <c r="S18" s="14"/>
      <c r="T18" s="14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2:31" x14ac:dyDescent="0.25">
      <c r="B19" s="3">
        <f t="shared" si="8"/>
        <v>9</v>
      </c>
      <c r="C19" s="3" t="str">
        <f t="shared" si="6"/>
        <v>ц</v>
      </c>
      <c r="D19" s="3">
        <f t="shared" si="0"/>
        <v>31</v>
      </c>
      <c r="E19" s="3">
        <f t="shared" si="1"/>
        <v>18</v>
      </c>
      <c r="F19" s="3" t="str">
        <f t="shared" si="2"/>
        <v>й</v>
      </c>
      <c r="L19" s="3">
        <f t="shared" si="9"/>
        <v>166</v>
      </c>
      <c r="M19" s="3" t="str">
        <f t="shared" si="7"/>
        <v>щ</v>
      </c>
      <c r="N19" s="3">
        <f t="shared" si="3"/>
        <v>34</v>
      </c>
      <c r="O19" s="3">
        <f t="shared" si="4"/>
        <v>21</v>
      </c>
      <c r="P19" s="3" t="str">
        <f t="shared" si="5"/>
        <v>м</v>
      </c>
    </row>
    <row r="20" spans="2:31" x14ac:dyDescent="0.25">
      <c r="B20" s="3">
        <f t="shared" si="8"/>
        <v>10</v>
      </c>
      <c r="C20" s="3" t="str">
        <f t="shared" si="6"/>
        <v>д</v>
      </c>
      <c r="D20" s="3">
        <f t="shared" si="0"/>
        <v>13</v>
      </c>
      <c r="E20" s="3">
        <f t="shared" si="1"/>
        <v>51</v>
      </c>
      <c r="F20" s="3" t="str">
        <f t="shared" si="2"/>
        <v xml:space="preserve"> </v>
      </c>
      <c r="L20" s="3">
        <f t="shared" si="9"/>
        <v>167</v>
      </c>
      <c r="M20" s="3" t="str">
        <f t="shared" si="7"/>
        <v>8</v>
      </c>
      <c r="N20" s="3">
        <f t="shared" si="3"/>
        <v>49</v>
      </c>
      <c r="O20" s="3">
        <f t="shared" si="4"/>
        <v>36</v>
      </c>
      <c r="P20" s="3" t="str">
        <f t="shared" si="5"/>
        <v>ы</v>
      </c>
    </row>
    <row r="21" spans="2:31" x14ac:dyDescent="0.25">
      <c r="B21" s="3">
        <f t="shared" si="8"/>
        <v>11</v>
      </c>
      <c r="C21" s="3" t="str">
        <f t="shared" si="6"/>
        <v>х</v>
      </c>
      <c r="D21" s="3">
        <f t="shared" si="0"/>
        <v>30</v>
      </c>
      <c r="E21" s="3">
        <f t="shared" si="1"/>
        <v>17</v>
      </c>
      <c r="F21" s="3" t="str">
        <f t="shared" si="2"/>
        <v>и</v>
      </c>
      <c r="L21" s="3">
        <f t="shared" si="9"/>
        <v>168</v>
      </c>
      <c r="M21" s="3" t="str">
        <f t="shared" si="7"/>
        <v>ц</v>
      </c>
      <c r="N21" s="3">
        <f t="shared" si="3"/>
        <v>31</v>
      </c>
      <c r="O21" s="3">
        <f t="shared" si="4"/>
        <v>18</v>
      </c>
      <c r="P21" s="3" t="str">
        <f t="shared" si="5"/>
        <v>й</v>
      </c>
    </row>
    <row r="22" spans="2:31" ht="15" customHeight="1" x14ac:dyDescent="0.25">
      <c r="B22" s="3">
        <f t="shared" si="8"/>
        <v>12</v>
      </c>
      <c r="C22" s="3" t="str">
        <f t="shared" si="6"/>
        <v>р</v>
      </c>
      <c r="D22" s="3">
        <f t="shared" si="0"/>
        <v>25</v>
      </c>
      <c r="E22" s="3">
        <f t="shared" si="1"/>
        <v>12</v>
      </c>
      <c r="F22" s="3" t="str">
        <f t="shared" si="2"/>
        <v>г</v>
      </c>
      <c r="L22" s="3">
        <f t="shared" si="9"/>
        <v>169</v>
      </c>
      <c r="M22" s="3" t="str">
        <f t="shared" si="7"/>
        <v>д</v>
      </c>
      <c r="N22" s="3">
        <f t="shared" si="3"/>
        <v>13</v>
      </c>
      <c r="O22" s="3">
        <f t="shared" si="4"/>
        <v>51</v>
      </c>
      <c r="P22" s="3" t="str">
        <f t="shared" si="5"/>
        <v xml:space="preserve"> </v>
      </c>
      <c r="S22" s="20" t="s">
        <v>19</v>
      </c>
      <c r="T22" s="20"/>
      <c r="U22" s="20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2:31" x14ac:dyDescent="0.25">
      <c r="B23" s="3">
        <f t="shared" si="8"/>
        <v>13</v>
      </c>
      <c r="C23" s="3" t="str">
        <f t="shared" si="6"/>
        <v>ы</v>
      </c>
      <c r="D23" s="3">
        <f t="shared" si="0"/>
        <v>36</v>
      </c>
      <c r="E23" s="3">
        <f t="shared" si="1"/>
        <v>23</v>
      </c>
      <c r="F23" s="3" t="str">
        <f t="shared" si="2"/>
        <v>о</v>
      </c>
      <c r="L23" s="3">
        <f t="shared" si="9"/>
        <v>170</v>
      </c>
      <c r="M23" s="3" t="str">
        <f t="shared" si="7"/>
        <v>ь</v>
      </c>
      <c r="N23" s="3">
        <f t="shared" si="3"/>
        <v>37</v>
      </c>
      <c r="O23" s="3">
        <f t="shared" si="4"/>
        <v>24</v>
      </c>
      <c r="P23" s="3" t="str">
        <f t="shared" si="5"/>
        <v>п</v>
      </c>
      <c r="S23" s="20"/>
      <c r="T23" s="20"/>
      <c r="U23" s="20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2:31" x14ac:dyDescent="0.25">
      <c r="B24" s="3">
        <f t="shared" si="8"/>
        <v>14</v>
      </c>
      <c r="C24" s="3" t="str">
        <f t="shared" si="6"/>
        <v>э</v>
      </c>
      <c r="D24" s="3">
        <f t="shared" si="0"/>
        <v>38</v>
      </c>
      <c r="E24" s="3">
        <f t="shared" si="1"/>
        <v>25</v>
      </c>
      <c r="F24" s="3" t="str">
        <f t="shared" si="2"/>
        <v>р</v>
      </c>
      <c r="L24" s="3">
        <f t="shared" si="9"/>
        <v>171</v>
      </c>
      <c r="M24" s="3" t="str">
        <f t="shared" si="7"/>
        <v>ы</v>
      </c>
      <c r="N24" s="3">
        <f t="shared" si="3"/>
        <v>36</v>
      </c>
      <c r="O24" s="3">
        <f t="shared" si="4"/>
        <v>23</v>
      </c>
      <c r="P24" s="3" t="str">
        <f t="shared" si="5"/>
        <v>о</v>
      </c>
    </row>
    <row r="25" spans="2:31" x14ac:dyDescent="0.25">
      <c r="B25" s="3">
        <f t="shared" si="8"/>
        <v>15</v>
      </c>
      <c r="C25" s="3" t="str">
        <f t="shared" si="6"/>
        <v>9</v>
      </c>
      <c r="D25" s="3">
        <f t="shared" si="0"/>
        <v>50</v>
      </c>
      <c r="E25" s="3">
        <f t="shared" si="1"/>
        <v>37</v>
      </c>
      <c r="F25" s="3" t="str">
        <f t="shared" si="2"/>
        <v>ь</v>
      </c>
      <c r="L25" s="3">
        <f t="shared" si="9"/>
        <v>172</v>
      </c>
      <c r="M25" s="3" t="str">
        <f t="shared" si="7"/>
        <v>э</v>
      </c>
      <c r="N25" s="3">
        <f t="shared" si="3"/>
        <v>38</v>
      </c>
      <c r="O25" s="3">
        <f t="shared" si="4"/>
        <v>25</v>
      </c>
      <c r="P25" s="3" t="str">
        <f t="shared" si="5"/>
        <v>р</v>
      </c>
    </row>
    <row r="26" spans="2:31" x14ac:dyDescent="0.25">
      <c r="B26" s="3">
        <f t="shared" si="8"/>
        <v>16</v>
      </c>
      <c r="C26" s="3" t="str">
        <f t="shared" si="6"/>
        <v>д</v>
      </c>
      <c r="D26" s="3">
        <f t="shared" si="0"/>
        <v>13</v>
      </c>
      <c r="E26" s="3">
        <f t="shared" si="1"/>
        <v>51</v>
      </c>
      <c r="F26" s="3" t="str">
        <f t="shared" si="2"/>
        <v xml:space="preserve"> </v>
      </c>
      <c r="L26" s="3">
        <f t="shared" si="9"/>
        <v>173</v>
      </c>
      <c r="M26" s="3" t="str">
        <f t="shared" si="7"/>
        <v>2</v>
      </c>
      <c r="N26" s="3">
        <f t="shared" si="3"/>
        <v>43</v>
      </c>
      <c r="O26" s="3">
        <f t="shared" si="4"/>
        <v>30</v>
      </c>
      <c r="P26" s="3" t="str">
        <f t="shared" si="5"/>
        <v>х</v>
      </c>
      <c r="S26" s="3" t="s">
        <v>90</v>
      </c>
      <c r="T26" s="14" t="s">
        <v>17</v>
      </c>
      <c r="U26" s="14"/>
      <c r="V26" s="14"/>
      <c r="W26" s="14"/>
    </row>
    <row r="27" spans="2:31" x14ac:dyDescent="0.25">
      <c r="B27" s="3">
        <f t="shared" si="8"/>
        <v>17</v>
      </c>
      <c r="C27" s="3" t="str">
        <f t="shared" si="6"/>
        <v>1</v>
      </c>
      <c r="D27" s="3">
        <f t="shared" si="0"/>
        <v>42</v>
      </c>
      <c r="E27" s="3">
        <f t="shared" si="1"/>
        <v>29</v>
      </c>
      <c r="F27" s="3" t="str">
        <f t="shared" si="2"/>
        <v>ф</v>
      </c>
      <c r="L27" s="3">
        <f t="shared" si="9"/>
        <v>174</v>
      </c>
      <c r="M27" s="3" t="str">
        <f t="shared" si="7"/>
        <v>0</v>
      </c>
      <c r="N27" s="3">
        <f t="shared" si="3"/>
        <v>41</v>
      </c>
      <c r="O27" s="3">
        <f t="shared" si="4"/>
        <v>28</v>
      </c>
      <c r="P27" s="3" t="str">
        <f t="shared" si="5"/>
        <v>у</v>
      </c>
      <c r="S27" s="3" t="s">
        <v>91</v>
      </c>
      <c r="T27" s="14" t="s">
        <v>21</v>
      </c>
      <c r="U27" s="14"/>
      <c r="V27" s="14"/>
      <c r="W27" s="14"/>
    </row>
    <row r="28" spans="2:31" x14ac:dyDescent="0.25">
      <c r="B28" s="3">
        <f t="shared" si="8"/>
        <v>18</v>
      </c>
      <c r="C28" s="3" t="str">
        <f t="shared" si="6"/>
        <v>т</v>
      </c>
      <c r="D28" s="3">
        <f t="shared" si="0"/>
        <v>27</v>
      </c>
      <c r="E28" s="3">
        <f t="shared" si="1"/>
        <v>14</v>
      </c>
      <c r="F28" s="3" t="str">
        <f t="shared" si="2"/>
        <v>е</v>
      </c>
      <c r="L28" s="3">
        <f t="shared" si="9"/>
        <v>175</v>
      </c>
      <c r="M28" s="3" t="str">
        <f t="shared" si="7"/>
        <v>ъ</v>
      </c>
      <c r="N28" s="3">
        <f t="shared" si="3"/>
        <v>35</v>
      </c>
      <c r="O28" s="3">
        <f t="shared" si="4"/>
        <v>22</v>
      </c>
      <c r="P28" s="3" t="str">
        <f t="shared" si="5"/>
        <v>н</v>
      </c>
    </row>
    <row r="29" spans="2:31" x14ac:dyDescent="0.25">
      <c r="B29" s="3">
        <f t="shared" si="8"/>
        <v>19</v>
      </c>
      <c r="C29" s="3" t="str">
        <f t="shared" si="6"/>
        <v>ы</v>
      </c>
      <c r="D29" s="3">
        <f t="shared" si="0"/>
        <v>36</v>
      </c>
      <c r="E29" s="3">
        <f t="shared" si="1"/>
        <v>23</v>
      </c>
      <c r="F29" s="3" t="str">
        <f t="shared" si="2"/>
        <v>о</v>
      </c>
      <c r="L29" s="3">
        <f t="shared" si="9"/>
        <v>176</v>
      </c>
      <c r="M29" s="3" t="str">
        <f t="shared" si="7"/>
        <v>д</v>
      </c>
      <c r="N29" s="3">
        <f t="shared" si="3"/>
        <v>13</v>
      </c>
      <c r="O29" s="3">
        <f t="shared" si="4"/>
        <v>51</v>
      </c>
      <c r="P29" s="3" t="str">
        <f t="shared" si="5"/>
        <v xml:space="preserve"> </v>
      </c>
    </row>
    <row r="30" spans="2:31" x14ac:dyDescent="0.25">
      <c r="B30" s="3">
        <f t="shared" si="8"/>
        <v>20</v>
      </c>
      <c r="C30" s="3" t="str">
        <f t="shared" si="6"/>
        <v>с</v>
      </c>
      <c r="D30" s="3">
        <f t="shared" si="0"/>
        <v>26</v>
      </c>
      <c r="E30" s="3">
        <f t="shared" si="1"/>
        <v>13</v>
      </c>
      <c r="F30" s="3" t="str">
        <f t="shared" si="2"/>
        <v>д</v>
      </c>
      <c r="L30" s="3">
        <f t="shared" si="9"/>
        <v>177</v>
      </c>
      <c r="M30" s="3" t="str">
        <f t="shared" si="7"/>
        <v>с</v>
      </c>
      <c r="N30" s="3">
        <f t="shared" si="3"/>
        <v>26</v>
      </c>
      <c r="O30" s="3">
        <f t="shared" si="4"/>
        <v>13</v>
      </c>
      <c r="P30" s="3" t="str">
        <f t="shared" si="5"/>
        <v>д</v>
      </c>
    </row>
    <row r="31" spans="2:31" x14ac:dyDescent="0.25">
      <c r="B31" s="3">
        <f t="shared" si="8"/>
        <v>21</v>
      </c>
      <c r="C31" s="3" t="str">
        <f t="shared" si="6"/>
        <v>ы</v>
      </c>
      <c r="D31" s="3">
        <f t="shared" si="0"/>
        <v>36</v>
      </c>
      <c r="E31" s="3">
        <f t="shared" si="1"/>
        <v>23</v>
      </c>
      <c r="F31" s="3" t="str">
        <f t="shared" si="2"/>
        <v>о</v>
      </c>
      <c r="L31" s="3">
        <f t="shared" si="9"/>
        <v>178</v>
      </c>
      <c r="M31" s="3" t="str">
        <f t="shared" si="7"/>
        <v>х</v>
      </c>
      <c r="N31" s="3">
        <f t="shared" si="3"/>
        <v>30</v>
      </c>
      <c r="O31" s="3">
        <f t="shared" si="4"/>
        <v>17</v>
      </c>
      <c r="P31" s="3" t="str">
        <f t="shared" si="5"/>
        <v>и</v>
      </c>
    </row>
    <row r="32" spans="2:31" x14ac:dyDescent="0.25">
      <c r="B32" s="3">
        <f t="shared" si="8"/>
        <v>22</v>
      </c>
      <c r="C32" s="3" t="str">
        <f t="shared" si="6"/>
        <v>ю</v>
      </c>
      <c r="D32" s="3">
        <f t="shared" si="0"/>
        <v>39</v>
      </c>
      <c r="E32" s="3">
        <f t="shared" si="1"/>
        <v>26</v>
      </c>
      <c r="F32" s="3" t="str">
        <f t="shared" si="2"/>
        <v>с</v>
      </c>
      <c r="L32" s="3">
        <f t="shared" si="9"/>
        <v>179</v>
      </c>
      <c r="M32" s="3" t="str">
        <f t="shared" si="7"/>
        <v>щ</v>
      </c>
      <c r="N32" s="3">
        <f t="shared" si="3"/>
        <v>34</v>
      </c>
      <c r="O32" s="3">
        <f t="shared" si="4"/>
        <v>21</v>
      </c>
      <c r="P32" s="3" t="str">
        <f t="shared" si="5"/>
        <v>м</v>
      </c>
    </row>
    <row r="33" spans="2:16" x14ac:dyDescent="0.25">
      <c r="B33" s="3">
        <f t="shared" si="8"/>
        <v>23</v>
      </c>
      <c r="C33" s="3" t="str">
        <f t="shared" si="6"/>
        <v>9</v>
      </c>
      <c r="D33" s="3">
        <f t="shared" si="0"/>
        <v>50</v>
      </c>
      <c r="E33" s="3">
        <f t="shared" si="1"/>
        <v>37</v>
      </c>
      <c r="F33" s="3" t="str">
        <f t="shared" si="2"/>
        <v>ь</v>
      </c>
      <c r="L33" s="3">
        <f t="shared" si="9"/>
        <v>180</v>
      </c>
      <c r="M33" s="3" t="str">
        <f t="shared" si="7"/>
        <v>х</v>
      </c>
      <c r="N33" s="3">
        <f t="shared" si="3"/>
        <v>30</v>
      </c>
      <c r="O33" s="3">
        <f t="shared" si="4"/>
        <v>17</v>
      </c>
      <c r="P33" s="3" t="str">
        <f t="shared" si="5"/>
        <v>и</v>
      </c>
    </row>
    <row r="34" spans="2:16" x14ac:dyDescent="0.25">
      <c r="B34" s="3">
        <f t="shared" si="8"/>
        <v>24</v>
      </c>
      <c r="C34" s="3" t="str">
        <f t="shared" si="6"/>
        <v>т</v>
      </c>
      <c r="D34" s="3">
        <f t="shared" si="0"/>
        <v>27</v>
      </c>
      <c r="E34" s="3">
        <f t="shared" si="1"/>
        <v>14</v>
      </c>
      <c r="F34" s="3" t="str">
        <f t="shared" si="2"/>
        <v>е</v>
      </c>
      <c r="L34" s="3">
        <f t="shared" si="9"/>
        <v>181</v>
      </c>
      <c r="M34" s="3" t="str">
        <f t="shared" si="7"/>
        <v>я</v>
      </c>
      <c r="N34" s="3">
        <f t="shared" si="3"/>
        <v>40</v>
      </c>
      <c r="O34" s="3">
        <f t="shared" si="4"/>
        <v>27</v>
      </c>
      <c r="P34" s="3" t="str">
        <f t="shared" si="5"/>
        <v>т</v>
      </c>
    </row>
    <row r="35" spans="2:16" x14ac:dyDescent="0.25">
      <c r="B35" s="3">
        <f t="shared" si="8"/>
        <v>25</v>
      </c>
      <c r="C35" s="3" t="str">
        <f t="shared" si="6"/>
        <v>п</v>
      </c>
      <c r="D35" s="3">
        <f t="shared" si="0"/>
        <v>24</v>
      </c>
      <c r="E35" s="3">
        <f t="shared" si="1"/>
        <v>11</v>
      </c>
      <c r="F35" s="3" t="str">
        <f t="shared" si="2"/>
        <v>в</v>
      </c>
      <c r="L35" s="3">
        <f t="shared" si="9"/>
        <v>182</v>
      </c>
      <c r="M35" s="3" t="str">
        <f t="shared" si="7"/>
        <v>э</v>
      </c>
      <c r="N35" s="3">
        <f t="shared" si="3"/>
        <v>38</v>
      </c>
      <c r="O35" s="3">
        <f t="shared" si="4"/>
        <v>25</v>
      </c>
      <c r="P35" s="3" t="str">
        <f t="shared" si="5"/>
        <v>р</v>
      </c>
    </row>
    <row r="36" spans="2:16" x14ac:dyDescent="0.25">
      <c r="B36" s="3">
        <f t="shared" si="8"/>
        <v>26</v>
      </c>
      <c r="C36" s="3" t="str">
        <f t="shared" si="6"/>
        <v>х</v>
      </c>
      <c r="D36" s="3">
        <f t="shared" si="0"/>
        <v>30</v>
      </c>
      <c r="E36" s="3">
        <f t="shared" si="1"/>
        <v>17</v>
      </c>
      <c r="F36" s="3" t="str">
        <f t="shared" si="2"/>
        <v>и</v>
      </c>
      <c r="L36" s="3">
        <f t="shared" si="9"/>
        <v>183</v>
      </c>
      <c r="M36" s="3" t="str">
        <f t="shared" si="7"/>
        <v>х</v>
      </c>
      <c r="N36" s="3">
        <f t="shared" si="3"/>
        <v>30</v>
      </c>
      <c r="O36" s="3">
        <f t="shared" si="4"/>
        <v>17</v>
      </c>
      <c r="P36" s="3" t="str">
        <f t="shared" si="5"/>
        <v>и</v>
      </c>
    </row>
    <row r="37" spans="2:16" x14ac:dyDescent="0.25">
      <c r="B37" s="3">
        <f t="shared" si="8"/>
        <v>27</v>
      </c>
      <c r="C37" s="3" t="str">
        <f t="shared" si="6"/>
        <v>4</v>
      </c>
      <c r="D37" s="3">
        <f t="shared" si="0"/>
        <v>45</v>
      </c>
      <c r="E37" s="3">
        <f t="shared" si="1"/>
        <v>32</v>
      </c>
      <c r="F37" s="3" t="str">
        <f t="shared" si="2"/>
        <v>ч</v>
      </c>
      <c r="L37" s="3">
        <f t="shared" si="9"/>
        <v>184</v>
      </c>
      <c r="M37" s="3" t="str">
        <f t="shared" si="7"/>
        <v>ц</v>
      </c>
      <c r="N37" s="3">
        <f t="shared" si="3"/>
        <v>31</v>
      </c>
      <c r="O37" s="3">
        <f t="shared" si="4"/>
        <v>18</v>
      </c>
      <c r="P37" s="3" t="str">
        <f t="shared" si="5"/>
        <v>й</v>
      </c>
    </row>
    <row r="38" spans="2:16" x14ac:dyDescent="0.25">
      <c r="B38" s="3">
        <f t="shared" si="8"/>
        <v>28</v>
      </c>
      <c r="C38" s="3" t="str">
        <f t="shared" si="6"/>
        <v>ж</v>
      </c>
      <c r="D38" s="3">
        <f t="shared" si="0"/>
        <v>15</v>
      </c>
      <c r="E38" s="3">
        <f t="shared" si="1"/>
        <v>2</v>
      </c>
      <c r="F38" s="3" t="str">
        <f t="shared" si="2"/>
        <v>,</v>
      </c>
      <c r="L38" s="3">
        <f t="shared" si="9"/>
        <v>185</v>
      </c>
      <c r="M38" s="3" t="str">
        <f t="shared" si="7"/>
        <v>ж</v>
      </c>
      <c r="N38" s="3">
        <f t="shared" si="3"/>
        <v>15</v>
      </c>
      <c r="O38" s="3">
        <f t="shared" si="4"/>
        <v>2</v>
      </c>
      <c r="P38" s="3" t="str">
        <f t="shared" si="5"/>
        <v>,</v>
      </c>
    </row>
    <row r="39" spans="2:16" x14ac:dyDescent="0.25">
      <c r="B39" s="3">
        <f t="shared" si="8"/>
        <v>29</v>
      </c>
      <c r="C39" s="3" t="str">
        <f t="shared" si="6"/>
        <v>д</v>
      </c>
      <c r="D39" s="3">
        <f t="shared" si="0"/>
        <v>13</v>
      </c>
      <c r="E39" s="3">
        <f t="shared" si="1"/>
        <v>51</v>
      </c>
      <c r="F39" s="3" t="str">
        <f t="shared" si="2"/>
        <v xml:space="preserve"> </v>
      </c>
      <c r="L39" s="3">
        <f t="shared" si="9"/>
        <v>186</v>
      </c>
      <c r="M39" s="3" t="str">
        <f t="shared" si="7"/>
        <v>д</v>
      </c>
      <c r="N39" s="3">
        <f t="shared" si="3"/>
        <v>13</v>
      </c>
      <c r="O39" s="3">
        <f t="shared" si="4"/>
        <v>51</v>
      </c>
      <c r="P39" s="3" t="str">
        <f t="shared" si="5"/>
        <v xml:space="preserve"> </v>
      </c>
    </row>
    <row r="40" spans="2:16" x14ac:dyDescent="0.25">
      <c r="B40" s="3">
        <f t="shared" si="8"/>
        <v>30</v>
      </c>
      <c r="C40" s="3" t="str">
        <f t="shared" si="6"/>
        <v>ь</v>
      </c>
      <c r="D40" s="3">
        <f t="shared" si="0"/>
        <v>37</v>
      </c>
      <c r="E40" s="3">
        <f t="shared" si="1"/>
        <v>24</v>
      </c>
      <c r="F40" s="3" t="str">
        <f t="shared" si="2"/>
        <v>п</v>
      </c>
      <c r="L40" s="3">
        <f t="shared" si="9"/>
        <v>187</v>
      </c>
      <c r="M40" s="3" t="str">
        <f t="shared" si="7"/>
        <v>о</v>
      </c>
      <c r="N40" s="3">
        <f t="shared" si="3"/>
        <v>23</v>
      </c>
      <c r="O40" s="3">
        <f t="shared" si="4"/>
        <v>10</v>
      </c>
      <c r="P40" s="3" t="str">
        <f t="shared" si="5"/>
        <v>б</v>
      </c>
    </row>
    <row r="41" spans="2:16" x14ac:dyDescent="0.25">
      <c r="B41" s="3">
        <f t="shared" si="8"/>
        <v>31</v>
      </c>
      <c r="C41" s="3" t="str">
        <f t="shared" si="6"/>
        <v>ы</v>
      </c>
      <c r="D41" s="3">
        <f t="shared" si="0"/>
        <v>36</v>
      </c>
      <c r="E41" s="3">
        <f t="shared" si="1"/>
        <v>23</v>
      </c>
      <c r="F41" s="3" t="str">
        <f t="shared" si="2"/>
        <v>о</v>
      </c>
      <c r="L41" s="3">
        <f t="shared" si="9"/>
        <v>188</v>
      </c>
      <c r="M41" s="3" t="str">
        <f t="shared" si="7"/>
        <v>т</v>
      </c>
      <c r="N41" s="3">
        <f t="shared" si="3"/>
        <v>27</v>
      </c>
      <c r="O41" s="3">
        <f t="shared" si="4"/>
        <v>14</v>
      </c>
      <c r="P41" s="3" t="str">
        <f t="shared" si="5"/>
        <v>е</v>
      </c>
    </row>
    <row r="42" spans="2:16" x14ac:dyDescent="0.25">
      <c r="B42" s="3">
        <f t="shared" si="8"/>
        <v>32</v>
      </c>
      <c r="C42" s="3" t="str">
        <f t="shared" si="6"/>
        <v>ш</v>
      </c>
      <c r="D42" s="3">
        <f t="shared" si="0"/>
        <v>33</v>
      </c>
      <c r="E42" s="3">
        <f t="shared" si="1"/>
        <v>20</v>
      </c>
      <c r="F42" s="3" t="str">
        <f t="shared" si="2"/>
        <v>л</v>
      </c>
      <c r="L42" s="3">
        <f t="shared" si="9"/>
        <v>189</v>
      </c>
      <c r="M42" s="3" t="str">
        <f t="shared" si="7"/>
        <v>ф</v>
      </c>
      <c r="N42" s="3">
        <f t="shared" si="3"/>
        <v>29</v>
      </c>
      <c r="O42" s="3">
        <f t="shared" si="4"/>
        <v>16</v>
      </c>
      <c r="P42" s="3" t="str">
        <f t="shared" si="5"/>
        <v>з</v>
      </c>
    </row>
    <row r="43" spans="2:16" x14ac:dyDescent="0.25">
      <c r="B43" s="3">
        <f t="shared" si="8"/>
        <v>33</v>
      </c>
      <c r="C43" s="3" t="str">
        <f t="shared" si="6"/>
        <v>0</v>
      </c>
      <c r="D43" s="3">
        <f t="shared" ref="D43:D74" si="10">MATCH(C43,Алфавит,0)</f>
        <v>41</v>
      </c>
      <c r="E43" s="3">
        <f t="shared" ref="E43:E74" si="11">IF(MATCH(C43,Алфавит,0)- $D$6&lt;=0,MATCH(C43,Алфавит,0)- $D$6+51,MATCH(C43,Алфавит,0)- $D$6)</f>
        <v>28</v>
      </c>
      <c r="F43" s="3" t="str">
        <f t="shared" ref="F43:F74" si="12">INDEX(Алфавит,E43)</f>
        <v>у</v>
      </c>
      <c r="L43" s="3">
        <f t="shared" si="9"/>
        <v>190</v>
      </c>
      <c r="M43" s="3" t="str">
        <f t="shared" si="7"/>
        <v>щ</v>
      </c>
      <c r="N43" s="3">
        <f t="shared" ref="N43:N74" si="13">MATCH(M43,Алфавит,0)</f>
        <v>34</v>
      </c>
      <c r="O43" s="3">
        <f t="shared" ref="O43:O74" si="14">IF(MATCH(M43,Алфавит,0)- $D$6&lt;=0,MATCH(M43,Алфавит,0)- $D$6+51,MATCH(M43,Алфавит,0)- $D$6)</f>
        <v>21</v>
      </c>
      <c r="P43" s="3" t="str">
        <f t="shared" ref="P43:P74" si="15">INDEX(Алфавит,O43)</f>
        <v>м</v>
      </c>
    </row>
    <row r="44" spans="2:16" x14ac:dyDescent="0.25">
      <c r="B44" s="3">
        <f t="shared" si="8"/>
        <v>34</v>
      </c>
      <c r="C44" s="3" t="str">
        <f t="shared" si="6"/>
        <v>4</v>
      </c>
      <c r="D44" s="3">
        <f t="shared" si="10"/>
        <v>45</v>
      </c>
      <c r="E44" s="3">
        <f t="shared" si="11"/>
        <v>32</v>
      </c>
      <c r="F44" s="3" t="str">
        <f t="shared" si="12"/>
        <v>ч</v>
      </c>
      <c r="L44" s="3">
        <f t="shared" si="9"/>
        <v>191</v>
      </c>
      <c r="M44" s="3" t="str">
        <f t="shared" si="7"/>
        <v>т</v>
      </c>
      <c r="N44" s="3">
        <f t="shared" si="13"/>
        <v>27</v>
      </c>
      <c r="O44" s="3">
        <f t="shared" si="14"/>
        <v>14</v>
      </c>
      <c r="P44" s="3" t="str">
        <f t="shared" si="15"/>
        <v>е</v>
      </c>
    </row>
    <row r="45" spans="2:16" x14ac:dyDescent="0.25">
      <c r="B45" s="3">
        <f t="shared" si="8"/>
        <v>35</v>
      </c>
      <c r="C45" s="3" t="str">
        <f t="shared" si="6"/>
        <v>х</v>
      </c>
      <c r="D45" s="3">
        <f t="shared" si="10"/>
        <v>30</v>
      </c>
      <c r="E45" s="3">
        <f t="shared" si="11"/>
        <v>17</v>
      </c>
      <c r="F45" s="3" t="str">
        <f t="shared" si="12"/>
        <v>и</v>
      </c>
      <c r="L45" s="3">
        <f t="shared" si="9"/>
        <v>192</v>
      </c>
      <c r="M45" s="3" t="str">
        <f t="shared" si="7"/>
        <v>э</v>
      </c>
      <c r="N45" s="3">
        <f t="shared" si="13"/>
        <v>38</v>
      </c>
      <c r="O45" s="3">
        <f t="shared" si="14"/>
        <v>25</v>
      </c>
      <c r="P45" s="3" t="str">
        <f t="shared" si="15"/>
        <v>р</v>
      </c>
    </row>
    <row r="46" spans="2:16" x14ac:dyDescent="0.25">
      <c r="B46" s="3">
        <f t="shared" si="8"/>
        <v>36</v>
      </c>
      <c r="C46" s="3" t="str">
        <f t="shared" si="6"/>
        <v>ш</v>
      </c>
      <c r="D46" s="3">
        <f t="shared" si="10"/>
        <v>33</v>
      </c>
      <c r="E46" s="3">
        <f t="shared" si="11"/>
        <v>20</v>
      </c>
      <c r="F46" s="3" t="str">
        <f t="shared" si="12"/>
        <v>л</v>
      </c>
      <c r="L46" s="3">
        <f t="shared" si="9"/>
        <v>193</v>
      </c>
      <c r="M46" s="3" t="str">
        <f t="shared" si="7"/>
        <v>ъ</v>
      </c>
      <c r="N46" s="3">
        <f t="shared" si="13"/>
        <v>35</v>
      </c>
      <c r="O46" s="3">
        <f t="shared" si="14"/>
        <v>22</v>
      </c>
      <c r="P46" s="3" t="str">
        <f t="shared" si="15"/>
        <v>н</v>
      </c>
    </row>
    <row r="47" spans="2:16" x14ac:dyDescent="0.25">
      <c r="B47" s="3">
        <f t="shared" si="8"/>
        <v>37</v>
      </c>
      <c r="C47" s="3" t="str">
        <f t="shared" si="6"/>
        <v>д</v>
      </c>
      <c r="D47" s="3">
        <f t="shared" si="10"/>
        <v>13</v>
      </c>
      <c r="E47" s="3">
        <f t="shared" si="11"/>
        <v>51</v>
      </c>
      <c r="F47" s="3" t="str">
        <f t="shared" si="12"/>
        <v xml:space="preserve"> </v>
      </c>
      <c r="L47" s="3">
        <f t="shared" si="9"/>
        <v>194</v>
      </c>
      <c r="M47" s="3" t="str">
        <f t="shared" si="7"/>
        <v>ы</v>
      </c>
      <c r="N47" s="3">
        <f t="shared" si="13"/>
        <v>36</v>
      </c>
      <c r="O47" s="3">
        <f t="shared" si="14"/>
        <v>23</v>
      </c>
      <c r="P47" s="3" t="str">
        <f t="shared" si="15"/>
        <v>о</v>
      </c>
    </row>
    <row r="48" spans="2:16" x14ac:dyDescent="0.25">
      <c r="B48" s="3">
        <f t="shared" si="8"/>
        <v>38</v>
      </c>
      <c r="C48" s="3" t="str">
        <f t="shared" si="6"/>
        <v>ы</v>
      </c>
      <c r="D48" s="3">
        <f t="shared" si="10"/>
        <v>36</v>
      </c>
      <c r="E48" s="3">
        <f t="shared" si="11"/>
        <v>23</v>
      </c>
      <c r="F48" s="3" t="str">
        <f t="shared" si="12"/>
        <v>о</v>
      </c>
      <c r="L48" s="3">
        <f t="shared" si="9"/>
        <v>195</v>
      </c>
      <c r="M48" s="3" t="str">
        <f t="shared" si="7"/>
        <v>д</v>
      </c>
      <c r="N48" s="3">
        <f t="shared" si="13"/>
        <v>13</v>
      </c>
      <c r="O48" s="3">
        <f t="shared" si="14"/>
        <v>51</v>
      </c>
      <c r="P48" s="3" t="str">
        <f t="shared" si="15"/>
        <v xml:space="preserve"> </v>
      </c>
    </row>
    <row r="49" spans="2:16" x14ac:dyDescent="0.25">
      <c r="B49" s="3">
        <f t="shared" si="8"/>
        <v>39</v>
      </c>
      <c r="C49" s="3" t="str">
        <f t="shared" si="6"/>
        <v>я</v>
      </c>
      <c r="D49" s="3">
        <f t="shared" si="10"/>
        <v>40</v>
      </c>
      <c r="E49" s="3">
        <f t="shared" si="11"/>
        <v>27</v>
      </c>
      <c r="F49" s="3" t="str">
        <f t="shared" si="12"/>
        <v>т</v>
      </c>
      <c r="L49" s="3">
        <f t="shared" si="9"/>
        <v>196</v>
      </c>
      <c r="M49" s="3" t="str">
        <f t="shared" si="7"/>
        <v>э</v>
      </c>
      <c r="N49" s="3">
        <f t="shared" si="13"/>
        <v>38</v>
      </c>
      <c r="O49" s="3">
        <f t="shared" si="14"/>
        <v>25</v>
      </c>
      <c r="P49" s="3" t="str">
        <f t="shared" si="15"/>
        <v>р</v>
      </c>
    </row>
    <row r="50" spans="2:16" x14ac:dyDescent="0.25">
      <c r="B50" s="3">
        <f t="shared" si="8"/>
        <v>40</v>
      </c>
      <c r="C50" s="3" t="str">
        <f t="shared" si="6"/>
        <v>ь</v>
      </c>
      <c r="D50" s="3">
        <f t="shared" si="10"/>
        <v>37</v>
      </c>
      <c r="E50" s="3">
        <f t="shared" si="11"/>
        <v>24</v>
      </c>
      <c r="F50" s="3" t="str">
        <f t="shared" si="12"/>
        <v>п</v>
      </c>
      <c r="L50" s="3">
        <f t="shared" si="9"/>
        <v>197</v>
      </c>
      <c r="M50" s="3" t="str">
        <f t="shared" si="7"/>
        <v>н</v>
      </c>
      <c r="N50" s="3">
        <f t="shared" si="13"/>
        <v>22</v>
      </c>
      <c r="O50" s="3">
        <f t="shared" si="14"/>
        <v>9</v>
      </c>
      <c r="P50" s="3" t="str">
        <f t="shared" si="15"/>
        <v>а</v>
      </c>
    </row>
    <row r="51" spans="2:16" x14ac:dyDescent="0.25">
      <c r="B51" s="3">
        <f t="shared" si="8"/>
        <v>41</v>
      </c>
      <c r="C51" s="3" t="str">
        <f t="shared" si="6"/>
        <v>э</v>
      </c>
      <c r="D51" s="3">
        <f t="shared" si="10"/>
        <v>38</v>
      </c>
      <c r="E51" s="3">
        <f t="shared" si="11"/>
        <v>25</v>
      </c>
      <c r="F51" s="3" t="str">
        <f t="shared" si="12"/>
        <v>р</v>
      </c>
      <c r="L51" s="3">
        <f t="shared" si="9"/>
        <v>198</v>
      </c>
      <c r="M51" s="3" t="str">
        <f t="shared" si="7"/>
        <v>с</v>
      </c>
      <c r="N51" s="3">
        <f t="shared" si="13"/>
        <v>26</v>
      </c>
      <c r="O51" s="3">
        <f t="shared" si="14"/>
        <v>13</v>
      </c>
      <c r="P51" s="3" t="str">
        <f t="shared" si="15"/>
        <v>д</v>
      </c>
    </row>
    <row r="52" spans="2:16" x14ac:dyDescent="0.25">
      <c r="B52" s="3">
        <f t="shared" si="8"/>
        <v>42</v>
      </c>
      <c r="C52" s="3" t="str">
        <f t="shared" si="6"/>
        <v>н</v>
      </c>
      <c r="D52" s="3">
        <f t="shared" si="10"/>
        <v>22</v>
      </c>
      <c r="E52" s="3">
        <f t="shared" si="11"/>
        <v>9</v>
      </c>
      <c r="F52" s="3" t="str">
        <f t="shared" si="12"/>
        <v>а</v>
      </c>
      <c r="L52" s="3">
        <f t="shared" si="9"/>
        <v>199</v>
      </c>
      <c r="M52" s="3" t="str">
        <f t="shared" si="7"/>
        <v>д</v>
      </c>
      <c r="N52" s="3">
        <f t="shared" si="13"/>
        <v>13</v>
      </c>
      <c r="O52" s="3">
        <f t="shared" si="14"/>
        <v>51</v>
      </c>
      <c r="P52" s="3" t="str">
        <f t="shared" si="15"/>
        <v xml:space="preserve"> </v>
      </c>
    </row>
    <row r="53" spans="2:16" x14ac:dyDescent="0.25">
      <c r="B53" s="3">
        <f t="shared" si="8"/>
        <v>43</v>
      </c>
      <c r="C53" s="3" t="str">
        <f t="shared" si="6"/>
        <v>п</v>
      </c>
      <c r="D53" s="3">
        <f t="shared" si="10"/>
        <v>24</v>
      </c>
      <c r="E53" s="3">
        <f t="shared" si="11"/>
        <v>11</v>
      </c>
      <c r="F53" s="3" t="str">
        <f t="shared" si="12"/>
        <v>в</v>
      </c>
      <c r="L53" s="3">
        <f t="shared" si="9"/>
        <v>200</v>
      </c>
      <c r="M53" s="3" t="str">
        <f t="shared" si="7"/>
        <v>ъ</v>
      </c>
      <c r="N53" s="3">
        <f t="shared" si="13"/>
        <v>35</v>
      </c>
      <c r="O53" s="3">
        <f t="shared" si="14"/>
        <v>22</v>
      </c>
      <c r="P53" s="3" t="str">
        <f t="shared" si="15"/>
        <v>н</v>
      </c>
    </row>
    <row r="54" spans="2:16" x14ac:dyDescent="0.25">
      <c r="B54" s="3">
        <f t="shared" si="8"/>
        <v>44</v>
      </c>
      <c r="C54" s="3" t="str">
        <f t="shared" si="6"/>
        <v>ш</v>
      </c>
      <c r="D54" s="3">
        <f t="shared" si="10"/>
        <v>33</v>
      </c>
      <c r="E54" s="3">
        <f t="shared" si="11"/>
        <v>20</v>
      </c>
      <c r="F54" s="3" t="str">
        <f t="shared" si="12"/>
        <v>л</v>
      </c>
      <c r="L54" s="3">
        <f t="shared" si="9"/>
        <v>201</v>
      </c>
      <c r="M54" s="3" t="str">
        <f t="shared" si="7"/>
        <v>н</v>
      </c>
      <c r="N54" s="3">
        <f t="shared" si="13"/>
        <v>22</v>
      </c>
      <c r="O54" s="3">
        <f t="shared" si="14"/>
        <v>9</v>
      </c>
      <c r="P54" s="3" t="str">
        <f t="shared" si="15"/>
        <v>а</v>
      </c>
    </row>
    <row r="55" spans="2:16" x14ac:dyDescent="0.25">
      <c r="B55" s="3">
        <f t="shared" si="8"/>
        <v>45</v>
      </c>
      <c r="C55" s="3" t="str">
        <f t="shared" si="6"/>
        <v>т</v>
      </c>
      <c r="D55" s="3">
        <f t="shared" si="10"/>
        <v>27</v>
      </c>
      <c r="E55" s="3">
        <f t="shared" si="11"/>
        <v>14</v>
      </c>
      <c r="F55" s="3" t="str">
        <f t="shared" si="12"/>
        <v>е</v>
      </c>
      <c r="L55" s="3">
        <f t="shared" si="9"/>
        <v>202</v>
      </c>
      <c r="M55" s="3" t="str">
        <f t="shared" si="7"/>
        <v>5</v>
      </c>
      <c r="N55" s="3">
        <f t="shared" si="13"/>
        <v>46</v>
      </c>
      <c r="O55" s="3">
        <f t="shared" si="14"/>
        <v>33</v>
      </c>
      <c r="P55" s="3" t="str">
        <f t="shared" si="15"/>
        <v>ш</v>
      </c>
    </row>
    <row r="56" spans="2:16" x14ac:dyDescent="0.25">
      <c r="B56" s="3">
        <f t="shared" si="8"/>
        <v>46</v>
      </c>
      <c r="C56" s="3" t="str">
        <f t="shared" si="6"/>
        <v>ъ</v>
      </c>
      <c r="D56" s="3">
        <f t="shared" si="10"/>
        <v>35</v>
      </c>
      <c r="E56" s="3">
        <f t="shared" si="11"/>
        <v>22</v>
      </c>
      <c r="F56" s="3" t="str">
        <f t="shared" si="12"/>
        <v>н</v>
      </c>
      <c r="L56" s="3">
        <f t="shared" si="9"/>
        <v>203</v>
      </c>
      <c r="M56" s="3" t="str">
        <f t="shared" si="7"/>
        <v>т</v>
      </c>
      <c r="N56" s="3">
        <f t="shared" si="13"/>
        <v>27</v>
      </c>
      <c r="O56" s="3">
        <f t="shared" si="14"/>
        <v>14</v>
      </c>
      <c r="P56" s="3" t="str">
        <f t="shared" si="15"/>
        <v>е</v>
      </c>
    </row>
    <row r="57" spans="2:16" x14ac:dyDescent="0.25">
      <c r="B57" s="3">
        <f t="shared" si="8"/>
        <v>47</v>
      </c>
      <c r="C57" s="3" t="str">
        <f t="shared" si="6"/>
        <v>ъ</v>
      </c>
      <c r="D57" s="3">
        <f t="shared" si="10"/>
        <v>35</v>
      </c>
      <c r="E57" s="3">
        <f t="shared" si="11"/>
        <v>22</v>
      </c>
      <c r="F57" s="3" t="str">
        <f t="shared" si="12"/>
        <v>н</v>
      </c>
      <c r="L57" s="3">
        <f t="shared" si="9"/>
        <v>204</v>
      </c>
      <c r="M57" s="3" t="str">
        <f t="shared" si="7"/>
        <v>щ</v>
      </c>
      <c r="N57" s="3">
        <f t="shared" si="13"/>
        <v>34</v>
      </c>
      <c r="O57" s="3">
        <f t="shared" si="14"/>
        <v>21</v>
      </c>
      <c r="P57" s="3" t="str">
        <f t="shared" si="15"/>
        <v>м</v>
      </c>
    </row>
    <row r="58" spans="2:16" x14ac:dyDescent="0.25">
      <c r="B58" s="3">
        <f t="shared" si="8"/>
        <v>48</v>
      </c>
      <c r="C58" s="3" t="str">
        <f t="shared" si="6"/>
        <v>8</v>
      </c>
      <c r="D58" s="3">
        <f t="shared" si="10"/>
        <v>49</v>
      </c>
      <c r="E58" s="3">
        <f t="shared" si="11"/>
        <v>36</v>
      </c>
      <c r="F58" s="3" t="str">
        <f t="shared" si="12"/>
        <v>ы</v>
      </c>
      <c r="L58" s="3">
        <f t="shared" si="9"/>
        <v>205</v>
      </c>
      <c r="M58" s="3" t="str">
        <f t="shared" si="7"/>
        <v>0</v>
      </c>
      <c r="N58" s="3">
        <f t="shared" si="13"/>
        <v>41</v>
      </c>
      <c r="O58" s="3">
        <f t="shared" si="14"/>
        <v>28</v>
      </c>
      <c r="P58" s="3" t="str">
        <f t="shared" si="15"/>
        <v>у</v>
      </c>
    </row>
    <row r="59" spans="2:16" x14ac:dyDescent="0.25">
      <c r="B59" s="3">
        <f t="shared" si="8"/>
        <v>49</v>
      </c>
      <c r="C59" s="3" t="str">
        <f t="shared" si="6"/>
        <v>т</v>
      </c>
      <c r="D59" s="3">
        <f t="shared" si="10"/>
        <v>27</v>
      </c>
      <c r="E59" s="3">
        <f t="shared" si="11"/>
        <v>14</v>
      </c>
      <c r="F59" s="3" t="str">
        <f t="shared" si="12"/>
        <v>е</v>
      </c>
      <c r="L59" s="3">
        <f t="shared" si="9"/>
        <v>206</v>
      </c>
      <c r="M59" s="3" t="str">
        <f t="shared" si="7"/>
        <v>д</v>
      </c>
      <c r="N59" s="3">
        <f t="shared" si="13"/>
        <v>13</v>
      </c>
      <c r="O59" s="3">
        <f t="shared" si="14"/>
        <v>51</v>
      </c>
      <c r="P59" s="3" t="str">
        <f t="shared" si="15"/>
        <v xml:space="preserve"> </v>
      </c>
    </row>
    <row r="60" spans="2:16" x14ac:dyDescent="0.25">
      <c r="B60" s="3">
        <f t="shared" si="8"/>
        <v>50</v>
      </c>
      <c r="C60" s="3" t="str">
        <f t="shared" si="6"/>
        <v>д</v>
      </c>
      <c r="D60" s="3">
        <f t="shared" si="10"/>
        <v>13</v>
      </c>
      <c r="E60" s="3">
        <f t="shared" si="11"/>
        <v>51</v>
      </c>
      <c r="F60" s="3" t="str">
        <f t="shared" si="12"/>
        <v xml:space="preserve"> </v>
      </c>
      <c r="L60" s="3">
        <f t="shared" si="9"/>
        <v>207</v>
      </c>
      <c r="M60" s="3" t="str">
        <f t="shared" si="7"/>
        <v>ю</v>
      </c>
      <c r="N60" s="3">
        <f t="shared" si="13"/>
        <v>39</v>
      </c>
      <c r="O60" s="3">
        <f t="shared" si="14"/>
        <v>26</v>
      </c>
      <c r="P60" s="3" t="str">
        <f t="shared" si="15"/>
        <v>с</v>
      </c>
    </row>
    <row r="61" spans="2:16" x14ac:dyDescent="0.25">
      <c r="B61" s="3">
        <f t="shared" si="8"/>
        <v>51</v>
      </c>
      <c r="C61" s="3" t="str">
        <f t="shared" si="6"/>
        <v>п</v>
      </c>
      <c r="D61" s="3">
        <f t="shared" si="10"/>
        <v>24</v>
      </c>
      <c r="E61" s="3">
        <f t="shared" si="11"/>
        <v>11</v>
      </c>
      <c r="F61" s="3" t="str">
        <f t="shared" si="12"/>
        <v>в</v>
      </c>
      <c r="L61" s="3">
        <f t="shared" si="9"/>
        <v>208</v>
      </c>
      <c r="M61" s="3" t="str">
        <f t="shared" si="7"/>
        <v>ы</v>
      </c>
      <c r="N61" s="3">
        <f t="shared" si="13"/>
        <v>36</v>
      </c>
      <c r="O61" s="3">
        <f t="shared" si="14"/>
        <v>23</v>
      </c>
      <c r="P61" s="3" t="str">
        <f t="shared" si="15"/>
        <v>о</v>
      </c>
    </row>
    <row r="62" spans="2:16" x14ac:dyDescent="0.25">
      <c r="B62" s="3">
        <f t="shared" si="8"/>
        <v>52</v>
      </c>
      <c r="C62" s="3" t="str">
        <f t="shared" si="6"/>
        <v>н</v>
      </c>
      <c r="D62" s="3">
        <f t="shared" si="10"/>
        <v>22</v>
      </c>
      <c r="E62" s="3">
        <f t="shared" si="11"/>
        <v>9</v>
      </c>
      <c r="F62" s="3" t="str">
        <f t="shared" si="12"/>
        <v>а</v>
      </c>
      <c r="L62" s="3">
        <f t="shared" si="9"/>
        <v>209</v>
      </c>
      <c r="M62" s="3" t="str">
        <f t="shared" si="7"/>
        <v>я</v>
      </c>
      <c r="N62" s="3">
        <f t="shared" si="13"/>
        <v>40</v>
      </c>
      <c r="O62" s="3">
        <f t="shared" si="14"/>
        <v>27</v>
      </c>
      <c r="P62" s="3" t="str">
        <f t="shared" si="15"/>
        <v>т</v>
      </c>
    </row>
    <row r="63" spans="2:16" x14ac:dyDescent="0.25">
      <c r="B63" s="3">
        <f t="shared" si="8"/>
        <v>53</v>
      </c>
      <c r="C63" s="3" t="str">
        <f t="shared" si="6"/>
        <v>щ</v>
      </c>
      <c r="D63" s="3">
        <f t="shared" si="10"/>
        <v>34</v>
      </c>
      <c r="E63" s="3">
        <f t="shared" si="11"/>
        <v>21</v>
      </c>
      <c r="F63" s="3" t="str">
        <f t="shared" si="12"/>
        <v>м</v>
      </c>
      <c r="L63" s="3">
        <f t="shared" si="9"/>
        <v>210</v>
      </c>
      <c r="M63" s="3" t="str">
        <f t="shared" si="7"/>
        <v>э</v>
      </c>
      <c r="N63" s="3">
        <f t="shared" si="13"/>
        <v>38</v>
      </c>
      <c r="O63" s="3">
        <f t="shared" si="14"/>
        <v>25</v>
      </c>
      <c r="P63" s="3" t="str">
        <f t="shared" si="15"/>
        <v>р</v>
      </c>
    </row>
    <row r="64" spans="2:16" x14ac:dyDescent="0.25">
      <c r="B64" s="3">
        <f t="shared" si="8"/>
        <v>54</v>
      </c>
      <c r="C64" s="3" t="str">
        <f t="shared" si="6"/>
        <v>х</v>
      </c>
      <c r="D64" s="3">
        <f t="shared" si="10"/>
        <v>30</v>
      </c>
      <c r="E64" s="3">
        <f t="shared" si="11"/>
        <v>17</v>
      </c>
      <c r="F64" s="3" t="str">
        <f t="shared" si="12"/>
        <v>и</v>
      </c>
      <c r="L64" s="3">
        <f t="shared" si="9"/>
        <v>211</v>
      </c>
      <c r="M64" s="3" t="str">
        <f t="shared" si="7"/>
        <v>0</v>
      </c>
      <c r="N64" s="3">
        <f t="shared" si="13"/>
        <v>41</v>
      </c>
      <c r="O64" s="3">
        <f t="shared" si="14"/>
        <v>28</v>
      </c>
      <c r="P64" s="3" t="str">
        <f t="shared" si="15"/>
        <v>у</v>
      </c>
    </row>
    <row r="65" spans="2:16" x14ac:dyDescent="0.25">
      <c r="B65" s="3">
        <f t="shared" si="8"/>
        <v>55</v>
      </c>
      <c r="C65" s="3" t="str">
        <f t="shared" si="6"/>
        <v>д</v>
      </c>
      <c r="D65" s="3">
        <f t="shared" si="10"/>
        <v>13</v>
      </c>
      <c r="E65" s="3">
        <f t="shared" si="11"/>
        <v>51</v>
      </c>
      <c r="F65" s="3" t="str">
        <f t="shared" si="12"/>
        <v xml:space="preserve"> </v>
      </c>
      <c r="L65" s="3">
        <f t="shared" si="9"/>
        <v>212</v>
      </c>
      <c r="M65" s="3" t="str">
        <f t="shared" si="7"/>
        <v>с</v>
      </c>
      <c r="N65" s="3">
        <f t="shared" si="13"/>
        <v>26</v>
      </c>
      <c r="O65" s="3">
        <f t="shared" si="14"/>
        <v>13</v>
      </c>
      <c r="P65" s="3" t="str">
        <f t="shared" si="15"/>
        <v>д</v>
      </c>
    </row>
    <row r="66" spans="2:16" x14ac:dyDescent="0.25">
      <c r="B66" s="3">
        <f t="shared" si="8"/>
        <v>56</v>
      </c>
      <c r="C66" s="3" t="str">
        <f t="shared" si="6"/>
        <v>с</v>
      </c>
      <c r="D66" s="3">
        <f t="shared" si="10"/>
        <v>26</v>
      </c>
      <c r="E66" s="3">
        <f t="shared" si="11"/>
        <v>13</v>
      </c>
      <c r="F66" s="3" t="str">
        <f t="shared" si="12"/>
        <v>д</v>
      </c>
      <c r="L66" s="3">
        <f t="shared" si="9"/>
        <v>213</v>
      </c>
      <c r="M66" s="3" t="str">
        <f t="shared" si="7"/>
        <v>ъ</v>
      </c>
      <c r="N66" s="3">
        <f t="shared" si="13"/>
        <v>35</v>
      </c>
      <c r="O66" s="3">
        <f t="shared" si="14"/>
        <v>22</v>
      </c>
      <c r="P66" s="3" t="str">
        <f t="shared" si="15"/>
        <v>н</v>
      </c>
    </row>
    <row r="67" spans="2:16" x14ac:dyDescent="0.25">
      <c r="B67" s="3">
        <f t="shared" si="8"/>
        <v>57</v>
      </c>
      <c r="C67" s="3" t="str">
        <f t="shared" si="6"/>
        <v>н</v>
      </c>
      <c r="D67" s="3">
        <f t="shared" si="10"/>
        <v>22</v>
      </c>
      <c r="E67" s="3">
        <f t="shared" si="11"/>
        <v>9</v>
      </c>
      <c r="F67" s="3" t="str">
        <f t="shared" si="12"/>
        <v>а</v>
      </c>
      <c r="L67" s="3">
        <f t="shared" si="9"/>
        <v>214</v>
      </c>
      <c r="M67" s="3" t="str">
        <f t="shared" si="7"/>
        <v>х</v>
      </c>
      <c r="N67" s="3">
        <f t="shared" si="13"/>
        <v>30</v>
      </c>
      <c r="O67" s="3">
        <f t="shared" si="14"/>
        <v>17</v>
      </c>
      <c r="P67" s="3" t="str">
        <f t="shared" si="15"/>
        <v>и</v>
      </c>
    </row>
    <row r="68" spans="2:16" x14ac:dyDescent="0.25">
      <c r="B68" s="3">
        <f t="shared" si="8"/>
        <v>58</v>
      </c>
      <c r="C68" s="3" t="str">
        <f t="shared" si="6"/>
        <v>ъ</v>
      </c>
      <c r="D68" s="3">
        <f t="shared" si="10"/>
        <v>35</v>
      </c>
      <c r="E68" s="3">
        <f t="shared" si="11"/>
        <v>22</v>
      </c>
      <c r="F68" s="3" t="str">
        <f t="shared" si="12"/>
        <v>н</v>
      </c>
      <c r="L68" s="3">
        <f t="shared" si="9"/>
        <v>215</v>
      </c>
      <c r="M68" s="3" t="str">
        <f t="shared" si="7"/>
        <v>4</v>
      </c>
      <c r="N68" s="3">
        <f t="shared" si="13"/>
        <v>45</v>
      </c>
      <c r="O68" s="3">
        <f t="shared" si="14"/>
        <v>32</v>
      </c>
      <c r="P68" s="3" t="str">
        <f t="shared" si="15"/>
        <v>ч</v>
      </c>
    </row>
    <row r="69" spans="2:16" x14ac:dyDescent="0.25">
      <c r="B69" s="3">
        <f t="shared" si="8"/>
        <v>59</v>
      </c>
      <c r="C69" s="3" t="str">
        <f t="shared" si="6"/>
        <v>ъ</v>
      </c>
      <c r="D69" s="3">
        <f t="shared" si="10"/>
        <v>35</v>
      </c>
      <c r="E69" s="3">
        <f t="shared" si="11"/>
        <v>22</v>
      </c>
      <c r="F69" s="3" t="str">
        <f t="shared" si="12"/>
        <v>н</v>
      </c>
      <c r="L69" s="3">
        <f t="shared" si="9"/>
        <v>216</v>
      </c>
      <c r="M69" s="3" t="str">
        <f t="shared" si="7"/>
        <v>т</v>
      </c>
      <c r="N69" s="3">
        <f t="shared" si="13"/>
        <v>27</v>
      </c>
      <c r="O69" s="3">
        <f t="shared" si="14"/>
        <v>14</v>
      </c>
      <c r="P69" s="3" t="str">
        <f t="shared" si="15"/>
        <v>е</v>
      </c>
    </row>
    <row r="70" spans="2:16" x14ac:dyDescent="0.25">
      <c r="B70" s="3">
        <f t="shared" si="8"/>
        <v>60</v>
      </c>
      <c r="C70" s="3" t="str">
        <f t="shared" si="6"/>
        <v>8</v>
      </c>
      <c r="D70" s="3">
        <f t="shared" si="10"/>
        <v>49</v>
      </c>
      <c r="E70" s="3">
        <f t="shared" si="11"/>
        <v>36</v>
      </c>
      <c r="F70" s="3" t="str">
        <f t="shared" si="12"/>
        <v>ы</v>
      </c>
      <c r="L70" s="3">
        <f t="shared" si="9"/>
        <v>217</v>
      </c>
      <c r="M70" s="3" t="str">
        <f t="shared" si="7"/>
        <v>ю</v>
      </c>
      <c r="N70" s="3">
        <f t="shared" si="13"/>
        <v>39</v>
      </c>
      <c r="O70" s="3">
        <f t="shared" si="14"/>
        <v>26</v>
      </c>
      <c r="P70" s="3" t="str">
        <f t="shared" si="15"/>
        <v>с</v>
      </c>
    </row>
    <row r="71" spans="2:16" x14ac:dyDescent="0.25">
      <c r="B71" s="3">
        <f t="shared" si="8"/>
        <v>61</v>
      </c>
      <c r="C71" s="3" t="str">
        <f t="shared" si="6"/>
        <v>т</v>
      </c>
      <c r="D71" s="3">
        <f t="shared" si="10"/>
        <v>27</v>
      </c>
      <c r="E71" s="3">
        <f t="shared" si="11"/>
        <v>14</v>
      </c>
      <c r="F71" s="3" t="str">
        <f t="shared" si="12"/>
        <v>е</v>
      </c>
      <c r="L71" s="3">
        <f t="shared" si="9"/>
        <v>218</v>
      </c>
      <c r="M71" s="3" t="str">
        <f t="shared" si="7"/>
        <v>я</v>
      </c>
      <c r="N71" s="3">
        <f t="shared" si="13"/>
        <v>40</v>
      </c>
      <c r="O71" s="3">
        <f t="shared" si="14"/>
        <v>27</v>
      </c>
      <c r="P71" s="3" t="str">
        <f t="shared" si="15"/>
        <v>т</v>
      </c>
    </row>
    <row r="72" spans="2:16" x14ac:dyDescent="0.25">
      <c r="B72" s="3">
        <f t="shared" si="8"/>
        <v>62</v>
      </c>
      <c r="C72" s="3" t="str">
        <f t="shared" si="6"/>
        <v>ж</v>
      </c>
      <c r="D72" s="3">
        <f t="shared" si="10"/>
        <v>15</v>
      </c>
      <c r="E72" s="3">
        <f t="shared" si="11"/>
        <v>2</v>
      </c>
      <c r="F72" s="3" t="str">
        <f t="shared" si="12"/>
        <v>,</v>
      </c>
      <c r="L72" s="3">
        <f t="shared" si="9"/>
        <v>219</v>
      </c>
      <c r="M72" s="3" t="str">
        <f t="shared" si="7"/>
        <v>п</v>
      </c>
      <c r="N72" s="3">
        <f t="shared" si="13"/>
        <v>24</v>
      </c>
      <c r="O72" s="3">
        <f t="shared" si="14"/>
        <v>11</v>
      </c>
      <c r="P72" s="3" t="str">
        <f t="shared" si="15"/>
        <v>в</v>
      </c>
    </row>
    <row r="73" spans="2:16" x14ac:dyDescent="0.25">
      <c r="B73" s="3">
        <f t="shared" si="8"/>
        <v>63</v>
      </c>
      <c r="C73" s="3" t="str">
        <f t="shared" si="6"/>
        <v>д</v>
      </c>
      <c r="D73" s="3">
        <f t="shared" si="10"/>
        <v>13</v>
      </c>
      <c r="E73" s="3">
        <f t="shared" si="11"/>
        <v>51</v>
      </c>
      <c r="F73" s="3" t="str">
        <f t="shared" si="12"/>
        <v xml:space="preserve"> </v>
      </c>
      <c r="L73" s="3">
        <f t="shared" si="9"/>
        <v>220</v>
      </c>
      <c r="M73" s="3" t="str">
        <f t="shared" si="7"/>
        <v>0</v>
      </c>
      <c r="N73" s="3">
        <f t="shared" si="13"/>
        <v>41</v>
      </c>
      <c r="O73" s="3">
        <f t="shared" si="14"/>
        <v>28</v>
      </c>
      <c r="P73" s="3" t="str">
        <f t="shared" si="15"/>
        <v>у</v>
      </c>
    </row>
    <row r="74" spans="2:16" x14ac:dyDescent="0.25">
      <c r="B74" s="3">
        <f t="shared" si="8"/>
        <v>64</v>
      </c>
      <c r="C74" s="3" t="str">
        <f t="shared" si="6"/>
        <v>ы</v>
      </c>
      <c r="D74" s="3">
        <f t="shared" si="10"/>
        <v>36</v>
      </c>
      <c r="E74" s="3">
        <f t="shared" si="11"/>
        <v>23</v>
      </c>
      <c r="F74" s="3" t="str">
        <f t="shared" si="12"/>
        <v>о</v>
      </c>
      <c r="L74" s="3">
        <f t="shared" si="9"/>
        <v>221</v>
      </c>
      <c r="M74" s="3" t="str">
        <f t="shared" si="7"/>
        <v>ж</v>
      </c>
      <c r="N74" s="3">
        <f t="shared" si="13"/>
        <v>15</v>
      </c>
      <c r="O74" s="3">
        <f t="shared" si="14"/>
        <v>2</v>
      </c>
      <c r="P74" s="3" t="str">
        <f t="shared" si="15"/>
        <v>,</v>
      </c>
    </row>
    <row r="75" spans="2:16" x14ac:dyDescent="0.25">
      <c r="B75" s="3">
        <f t="shared" si="8"/>
        <v>65</v>
      </c>
      <c r="C75" s="3" t="str">
        <f t="shared" si="6"/>
        <v>ф</v>
      </c>
      <c r="D75" s="3">
        <f t="shared" ref="D75:D106" si="16">MATCH(C75,Алфавит,0)</f>
        <v>29</v>
      </c>
      <c r="E75" s="3">
        <f t="shared" ref="E75:E106" si="17">IF(MATCH(C75,Алфавит,0)- $D$6&lt;=0,MATCH(C75,Алфавит,0)- $D$6+51,MATCH(C75,Алфавит,0)- $D$6)</f>
        <v>16</v>
      </c>
      <c r="F75" s="3" t="str">
        <f t="shared" ref="F75:F106" si="18">INDEX(Алфавит,E75)</f>
        <v>з</v>
      </c>
      <c r="L75" s="3">
        <f t="shared" si="9"/>
        <v>222</v>
      </c>
      <c r="M75" s="3" t="str">
        <f t="shared" si="7"/>
        <v>д</v>
      </c>
      <c r="N75" s="3">
        <f t="shared" ref="N75:N106" si="19">MATCH(M75,Алфавит,0)</f>
        <v>13</v>
      </c>
      <c r="O75" s="3">
        <f t="shared" ref="O75:O106" si="20">IF(MATCH(M75,Алфавит,0)- $D$6&lt;=0,MATCH(M75,Алфавит,0)- $D$6+51,MATCH(M75,Алфавит,0)- $D$6)</f>
        <v>51</v>
      </c>
      <c r="P75" s="3" t="str">
        <f t="shared" ref="P75:P106" si="21">INDEX(Алфавит,O75)</f>
        <v xml:space="preserve"> </v>
      </c>
    </row>
    <row r="76" spans="2:16" x14ac:dyDescent="0.25">
      <c r="B76" s="3">
        <f t="shared" si="8"/>
        <v>66</v>
      </c>
      <c r="C76" s="3" t="str">
        <f t="shared" ref="C76:C139" si="22">MID($C$4,B76,1)</f>
        <v>ъ</v>
      </c>
      <c r="D76" s="3">
        <f t="shared" si="16"/>
        <v>35</v>
      </c>
      <c r="E76" s="3">
        <f t="shared" si="17"/>
        <v>22</v>
      </c>
      <c r="F76" s="3" t="str">
        <f t="shared" si="18"/>
        <v>н</v>
      </c>
      <c r="L76" s="3">
        <f t="shared" si="9"/>
        <v>223</v>
      </c>
      <c r="M76" s="3" t="str">
        <f t="shared" ref="M76:M139" si="23">MID($C$4,L76,1)</f>
        <v>ъ</v>
      </c>
      <c r="N76" s="3">
        <f t="shared" si="19"/>
        <v>35</v>
      </c>
      <c r="O76" s="3">
        <f t="shared" si="20"/>
        <v>22</v>
      </c>
      <c r="P76" s="3" t="str">
        <f t="shared" si="21"/>
        <v>н</v>
      </c>
    </row>
    <row r="77" spans="2:16" x14ac:dyDescent="0.25">
      <c r="B77" s="3">
        <f t="shared" ref="B77:B140" si="24">B76+1</f>
        <v>67</v>
      </c>
      <c r="C77" s="3" t="str">
        <f t="shared" si="22"/>
        <v>н</v>
      </c>
      <c r="D77" s="3">
        <f t="shared" si="16"/>
        <v>22</v>
      </c>
      <c r="E77" s="3">
        <f t="shared" si="17"/>
        <v>9</v>
      </c>
      <c r="F77" s="3" t="str">
        <f t="shared" si="18"/>
        <v>а</v>
      </c>
      <c r="L77" s="3">
        <f t="shared" ref="L77:L140" si="25">L76+1</f>
        <v>224</v>
      </c>
      <c r="M77" s="3" t="str">
        <f t="shared" si="23"/>
        <v>н</v>
      </c>
      <c r="N77" s="3">
        <f t="shared" si="19"/>
        <v>22</v>
      </c>
      <c r="O77" s="3">
        <f t="shared" si="20"/>
        <v>9</v>
      </c>
      <c r="P77" s="3" t="str">
        <f t="shared" si="21"/>
        <v>а</v>
      </c>
    </row>
    <row r="78" spans="2:16" x14ac:dyDescent="0.25">
      <c r="B78" s="3">
        <f t="shared" si="24"/>
        <v>68</v>
      </c>
      <c r="C78" s="3" t="str">
        <f t="shared" si="22"/>
        <v>ч</v>
      </c>
      <c r="D78" s="3">
        <f t="shared" si="16"/>
        <v>32</v>
      </c>
      <c r="E78" s="3">
        <f t="shared" si="17"/>
        <v>19</v>
      </c>
      <c r="F78" s="3" t="str">
        <f t="shared" si="18"/>
        <v>к</v>
      </c>
      <c r="L78" s="3">
        <f t="shared" si="25"/>
        <v>225</v>
      </c>
      <c r="M78" s="3" t="str">
        <f t="shared" si="23"/>
        <v>с</v>
      </c>
      <c r="N78" s="3">
        <f t="shared" si="19"/>
        <v>26</v>
      </c>
      <c r="O78" s="3">
        <f t="shared" si="20"/>
        <v>13</v>
      </c>
      <c r="P78" s="3" t="str">
        <f t="shared" si="21"/>
        <v>д</v>
      </c>
    </row>
    <row r="79" spans="2:16" x14ac:dyDescent="0.25">
      <c r="B79" s="3">
        <f t="shared" si="24"/>
        <v>69</v>
      </c>
      <c r="C79" s="3" t="str">
        <f t="shared" si="22"/>
        <v>ы</v>
      </c>
      <c r="D79" s="3">
        <f t="shared" si="16"/>
        <v>36</v>
      </c>
      <c r="E79" s="3">
        <f t="shared" si="17"/>
        <v>23</v>
      </c>
      <c r="F79" s="3" t="str">
        <f t="shared" si="18"/>
        <v>о</v>
      </c>
      <c r="L79" s="3">
        <f t="shared" si="25"/>
        <v>226</v>
      </c>
      <c r="M79" s="3" t="str">
        <f t="shared" si="23"/>
        <v>т</v>
      </c>
      <c r="N79" s="3">
        <f t="shared" si="19"/>
        <v>27</v>
      </c>
      <c r="O79" s="3">
        <f t="shared" si="20"/>
        <v>14</v>
      </c>
      <c r="P79" s="3" t="str">
        <f t="shared" si="21"/>
        <v>е</v>
      </c>
    </row>
    <row r="80" spans="2:16" x14ac:dyDescent="0.25">
      <c r="B80" s="3">
        <f t="shared" si="24"/>
        <v>70</v>
      </c>
      <c r="C80" s="3" t="str">
        <f t="shared" si="22"/>
        <v>щ</v>
      </c>
      <c r="D80" s="3">
        <f t="shared" si="16"/>
        <v>34</v>
      </c>
      <c r="E80" s="3">
        <f t="shared" si="17"/>
        <v>21</v>
      </c>
      <c r="F80" s="3" t="str">
        <f t="shared" si="18"/>
        <v>м</v>
      </c>
      <c r="L80" s="3">
        <f t="shared" si="25"/>
        <v>227</v>
      </c>
      <c r="M80" s="3" t="str">
        <f t="shared" si="23"/>
        <v>"</v>
      </c>
      <c r="N80" s="3">
        <f t="shared" si="19"/>
        <v>1</v>
      </c>
      <c r="O80" s="3">
        <f t="shared" si="20"/>
        <v>39</v>
      </c>
      <c r="P80" s="3" t="str">
        <f t="shared" si="21"/>
        <v>ю</v>
      </c>
    </row>
    <row r="81" spans="2:16" x14ac:dyDescent="0.25">
      <c r="B81" s="3">
        <f t="shared" si="24"/>
        <v>71</v>
      </c>
      <c r="C81" s="3" t="str">
        <f t="shared" si="22"/>
        <v>ш</v>
      </c>
      <c r="D81" s="3">
        <f t="shared" si="16"/>
        <v>33</v>
      </c>
      <c r="E81" s="3">
        <f t="shared" si="17"/>
        <v>20</v>
      </c>
      <c r="F81" s="3" t="str">
        <f t="shared" si="18"/>
        <v>л</v>
      </c>
      <c r="L81" s="3">
        <f t="shared" si="25"/>
        <v>228</v>
      </c>
      <c r="M81" s="3" t="str">
        <f t="shared" si="23"/>
        <v>ю</v>
      </c>
      <c r="N81" s="3">
        <f t="shared" si="19"/>
        <v>39</v>
      </c>
      <c r="O81" s="3">
        <f t="shared" si="20"/>
        <v>26</v>
      </c>
      <c r="P81" s="3" t="str">
        <f t="shared" si="21"/>
        <v>с</v>
      </c>
    </row>
    <row r="82" spans="2:16" x14ac:dyDescent="0.25">
      <c r="B82" s="3">
        <f t="shared" si="24"/>
        <v>72</v>
      </c>
      <c r="C82" s="3" t="str">
        <f t="shared" si="22"/>
        <v>"</v>
      </c>
      <c r="D82" s="3">
        <f t="shared" si="16"/>
        <v>1</v>
      </c>
      <c r="E82" s="3">
        <f t="shared" si="17"/>
        <v>39</v>
      </c>
      <c r="F82" s="3" t="str">
        <f t="shared" si="18"/>
        <v>ю</v>
      </c>
      <c r="L82" s="3">
        <f t="shared" si="25"/>
        <v>229</v>
      </c>
      <c r="M82" s="3" t="str">
        <f t="shared" si="23"/>
        <v>9</v>
      </c>
      <c r="N82" s="3">
        <f t="shared" si="19"/>
        <v>50</v>
      </c>
      <c r="O82" s="3">
        <f t="shared" si="20"/>
        <v>37</v>
      </c>
      <c r="P82" s="3" t="str">
        <f t="shared" si="21"/>
        <v>ь</v>
      </c>
    </row>
    <row r="83" spans="2:16" x14ac:dyDescent="0.25">
      <c r="B83" s="3">
        <f t="shared" si="24"/>
        <v>73</v>
      </c>
      <c r="C83" s="3" t="str">
        <f t="shared" si="22"/>
        <v>ю</v>
      </c>
      <c r="D83" s="3">
        <f t="shared" si="16"/>
        <v>39</v>
      </c>
      <c r="E83" s="3">
        <f t="shared" si="17"/>
        <v>26</v>
      </c>
      <c r="F83" s="3" t="str">
        <f t="shared" si="18"/>
        <v>с</v>
      </c>
      <c r="L83" s="3">
        <f t="shared" si="25"/>
        <v>230</v>
      </c>
      <c r="M83" s="3" t="str">
        <f t="shared" si="23"/>
        <v>д</v>
      </c>
      <c r="N83" s="3">
        <f t="shared" si="19"/>
        <v>13</v>
      </c>
      <c r="O83" s="3">
        <f t="shared" si="20"/>
        <v>51</v>
      </c>
      <c r="P83" s="3" t="str">
        <f t="shared" si="21"/>
        <v xml:space="preserve"> </v>
      </c>
    </row>
    <row r="84" spans="2:16" x14ac:dyDescent="0.25">
      <c r="B84" s="3">
        <f t="shared" si="24"/>
        <v>74</v>
      </c>
      <c r="C84" s="3" t="str">
        <f t="shared" si="22"/>
        <v>9</v>
      </c>
      <c r="D84" s="3">
        <f t="shared" si="16"/>
        <v>50</v>
      </c>
      <c r="E84" s="3">
        <f t="shared" si="17"/>
        <v>37</v>
      </c>
      <c r="F84" s="3" t="str">
        <f t="shared" si="18"/>
        <v>ь</v>
      </c>
      <c r="L84" s="3">
        <f t="shared" si="25"/>
        <v>231</v>
      </c>
      <c r="M84" s="3" t="str">
        <f t="shared" si="23"/>
        <v>ъ</v>
      </c>
      <c r="N84" s="3">
        <f t="shared" si="19"/>
        <v>35</v>
      </c>
      <c r="O84" s="3">
        <f t="shared" si="20"/>
        <v>22</v>
      </c>
      <c r="P84" s="3" t="str">
        <f t="shared" si="21"/>
        <v>н</v>
      </c>
    </row>
    <row r="85" spans="2:16" x14ac:dyDescent="0.25">
      <c r="B85" s="3">
        <f t="shared" si="24"/>
        <v>75</v>
      </c>
      <c r="C85" s="3" t="str">
        <f t="shared" si="22"/>
        <v>д</v>
      </c>
      <c r="D85" s="3">
        <f t="shared" si="16"/>
        <v>13</v>
      </c>
      <c r="E85" s="3">
        <f t="shared" si="17"/>
        <v>51</v>
      </c>
      <c r="F85" s="3" t="str">
        <f t="shared" si="18"/>
        <v xml:space="preserve"> </v>
      </c>
      <c r="L85" s="3">
        <f t="shared" si="25"/>
        <v>232</v>
      </c>
      <c r="M85" s="3" t="str">
        <f t="shared" si="23"/>
        <v>н</v>
      </c>
      <c r="N85" s="3">
        <f t="shared" si="19"/>
        <v>22</v>
      </c>
      <c r="O85" s="3">
        <f t="shared" si="20"/>
        <v>9</v>
      </c>
      <c r="P85" s="3" t="str">
        <f t="shared" si="21"/>
        <v>а</v>
      </c>
    </row>
    <row r="86" spans="2:16" x14ac:dyDescent="0.25">
      <c r="B86" s="3">
        <f t="shared" si="24"/>
        <v>76</v>
      </c>
      <c r="C86" s="3" t="str">
        <f t="shared" si="22"/>
        <v>х</v>
      </c>
      <c r="D86" s="3">
        <f t="shared" si="16"/>
        <v>30</v>
      </c>
      <c r="E86" s="3">
        <f t="shared" si="17"/>
        <v>17</v>
      </c>
      <c r="F86" s="3" t="str">
        <f t="shared" si="18"/>
        <v>и</v>
      </c>
      <c r="L86" s="3">
        <f t="shared" si="25"/>
        <v>233</v>
      </c>
      <c r="M86" s="3" t="str">
        <f t="shared" si="23"/>
        <v>д</v>
      </c>
      <c r="N86" s="3">
        <f t="shared" si="19"/>
        <v>13</v>
      </c>
      <c r="O86" s="3">
        <f t="shared" si="20"/>
        <v>51</v>
      </c>
      <c r="P86" s="3" t="str">
        <f t="shared" si="21"/>
        <v xml:space="preserve"> </v>
      </c>
    </row>
    <row r="87" spans="2:16" x14ac:dyDescent="0.25">
      <c r="B87" s="3">
        <f t="shared" si="24"/>
        <v>77</v>
      </c>
      <c r="C87" s="3" t="str">
        <f t="shared" si="22"/>
        <v>д</v>
      </c>
      <c r="D87" s="3">
        <f t="shared" si="16"/>
        <v>13</v>
      </c>
      <c r="E87" s="3">
        <f t="shared" si="17"/>
        <v>51</v>
      </c>
      <c r="F87" s="3" t="str">
        <f t="shared" si="18"/>
        <v xml:space="preserve"> </v>
      </c>
      <c r="L87" s="3">
        <f t="shared" si="25"/>
        <v>234</v>
      </c>
      <c r="M87" s="3" t="str">
        <f t="shared" si="23"/>
        <v>т</v>
      </c>
      <c r="N87" s="3">
        <f t="shared" si="19"/>
        <v>27</v>
      </c>
      <c r="O87" s="3">
        <f t="shared" si="20"/>
        <v>14</v>
      </c>
      <c r="P87" s="3" t="str">
        <f t="shared" si="21"/>
        <v>е</v>
      </c>
    </row>
    <row r="88" spans="2:16" x14ac:dyDescent="0.25">
      <c r="B88" s="3">
        <f t="shared" si="24"/>
        <v>78</v>
      </c>
      <c r="C88" s="3" t="str">
        <f t="shared" si="22"/>
        <v>п</v>
      </c>
      <c r="D88" s="3">
        <f t="shared" si="16"/>
        <v>24</v>
      </c>
      <c r="E88" s="3">
        <f t="shared" si="17"/>
        <v>11</v>
      </c>
      <c r="F88" s="3" t="str">
        <f t="shared" si="18"/>
        <v>в</v>
      </c>
      <c r="L88" s="3">
        <f t="shared" si="25"/>
        <v>235</v>
      </c>
      <c r="M88" s="3" t="str">
        <f t="shared" si="23"/>
        <v>р</v>
      </c>
      <c r="N88" s="3">
        <f t="shared" si="19"/>
        <v>25</v>
      </c>
      <c r="O88" s="3">
        <f t="shared" si="20"/>
        <v>12</v>
      </c>
      <c r="P88" s="3" t="str">
        <f t="shared" si="21"/>
        <v>г</v>
      </c>
    </row>
    <row r="89" spans="2:16" x14ac:dyDescent="0.25">
      <c r="B89" s="3">
        <f t="shared" si="24"/>
        <v>79</v>
      </c>
      <c r="C89" s="3" t="str">
        <f t="shared" si="22"/>
        <v>8</v>
      </c>
      <c r="D89" s="3">
        <f t="shared" si="16"/>
        <v>49</v>
      </c>
      <c r="E89" s="3">
        <f t="shared" si="17"/>
        <v>36</v>
      </c>
      <c r="F89" s="3" t="str">
        <f t="shared" si="18"/>
        <v>ы</v>
      </c>
      <c r="L89" s="3">
        <f t="shared" si="25"/>
        <v>236</v>
      </c>
      <c r="M89" s="3" t="str">
        <f t="shared" si="23"/>
        <v>ы</v>
      </c>
      <c r="N89" s="3">
        <f t="shared" si="19"/>
        <v>36</v>
      </c>
      <c r="O89" s="3">
        <f t="shared" si="20"/>
        <v>23</v>
      </c>
      <c r="P89" s="3" t="str">
        <f t="shared" si="21"/>
        <v>о</v>
      </c>
    </row>
    <row r="90" spans="2:16" x14ac:dyDescent="0.25">
      <c r="B90" s="3">
        <f t="shared" si="24"/>
        <v>80</v>
      </c>
      <c r="C90" s="3" t="str">
        <f t="shared" si="22"/>
        <v>ю</v>
      </c>
      <c r="D90" s="3">
        <f t="shared" si="16"/>
        <v>39</v>
      </c>
      <c r="E90" s="3">
        <f t="shared" si="17"/>
        <v>26</v>
      </c>
      <c r="F90" s="3" t="str">
        <f t="shared" si="18"/>
        <v>с</v>
      </c>
      <c r="L90" s="3">
        <f t="shared" si="25"/>
        <v>237</v>
      </c>
      <c r="M90" s="3" t="str">
        <f t="shared" si="23"/>
        <v>д</v>
      </c>
      <c r="N90" s="3">
        <f t="shared" si="19"/>
        <v>13</v>
      </c>
      <c r="O90" s="3">
        <f t="shared" si="20"/>
        <v>51</v>
      </c>
      <c r="P90" s="3" t="str">
        <f t="shared" si="21"/>
        <v xml:space="preserve"> </v>
      </c>
    </row>
    <row r="91" spans="2:16" x14ac:dyDescent="0.25">
      <c r="B91" s="3">
        <f t="shared" si="24"/>
        <v>81</v>
      </c>
      <c r="C91" s="3" t="str">
        <f t="shared" si="22"/>
        <v>ч</v>
      </c>
      <c r="D91" s="3">
        <f t="shared" si="16"/>
        <v>32</v>
      </c>
      <c r="E91" s="3">
        <f t="shared" si="17"/>
        <v>19</v>
      </c>
      <c r="F91" s="3" t="str">
        <f t="shared" si="18"/>
        <v>к</v>
      </c>
      <c r="L91" s="3">
        <f t="shared" si="25"/>
        <v>238</v>
      </c>
      <c r="M91" s="3" t="str">
        <f t="shared" si="23"/>
        <v>с</v>
      </c>
      <c r="N91" s="3">
        <f t="shared" si="19"/>
        <v>26</v>
      </c>
      <c r="O91" s="3">
        <f t="shared" si="20"/>
        <v>13</v>
      </c>
      <c r="P91" s="3" t="str">
        <f t="shared" si="21"/>
        <v>д</v>
      </c>
    </row>
    <row r="92" spans="2:16" x14ac:dyDescent="0.25">
      <c r="B92" s="3">
        <f t="shared" si="24"/>
        <v>82</v>
      </c>
      <c r="C92" s="3" t="str">
        <f t="shared" si="22"/>
        <v>н</v>
      </c>
      <c r="D92" s="3">
        <f t="shared" si="16"/>
        <v>22</v>
      </c>
      <c r="E92" s="3">
        <f t="shared" si="17"/>
        <v>9</v>
      </c>
      <c r="F92" s="3" t="str">
        <f t="shared" si="18"/>
        <v>а</v>
      </c>
      <c r="L92" s="3">
        <f t="shared" si="25"/>
        <v>239</v>
      </c>
      <c r="M92" s="3" t="str">
        <f t="shared" si="23"/>
        <v>н</v>
      </c>
      <c r="N92" s="3">
        <f t="shared" si="19"/>
        <v>22</v>
      </c>
      <c r="O92" s="3">
        <f t="shared" si="20"/>
        <v>9</v>
      </c>
      <c r="P92" s="3" t="str">
        <f t="shared" si="21"/>
        <v>а</v>
      </c>
    </row>
    <row r="93" spans="2:16" x14ac:dyDescent="0.25">
      <c r="B93" s="3">
        <f t="shared" si="24"/>
        <v>83</v>
      </c>
      <c r="C93" s="3" t="str">
        <f t="shared" si="22"/>
        <v>у</v>
      </c>
      <c r="D93" s="3">
        <f t="shared" si="16"/>
        <v>28</v>
      </c>
      <c r="E93" s="3">
        <f t="shared" si="17"/>
        <v>15</v>
      </c>
      <c r="F93" s="3" t="str">
        <f t="shared" si="18"/>
        <v>ж</v>
      </c>
      <c r="L93" s="3">
        <f t="shared" si="25"/>
        <v>240</v>
      </c>
      <c r="M93" s="3" t="str">
        <f t="shared" si="23"/>
        <v>ш</v>
      </c>
      <c r="N93" s="3">
        <f t="shared" si="19"/>
        <v>33</v>
      </c>
      <c r="O93" s="3">
        <f t="shared" si="20"/>
        <v>20</v>
      </c>
      <c r="P93" s="3" t="str">
        <f t="shared" si="21"/>
        <v>л</v>
      </c>
    </row>
    <row r="94" spans="2:16" x14ac:dyDescent="0.25">
      <c r="B94" s="3">
        <f t="shared" si="24"/>
        <v>84</v>
      </c>
      <c r="C94" s="3" t="str">
        <f t="shared" si="22"/>
        <v>0</v>
      </c>
      <c r="D94" s="3">
        <f t="shared" si="16"/>
        <v>41</v>
      </c>
      <c r="E94" s="3">
        <f t="shared" si="17"/>
        <v>28</v>
      </c>
      <c r="F94" s="3" t="str">
        <f t="shared" si="18"/>
        <v>у</v>
      </c>
      <c r="L94" s="3">
        <f t="shared" si="25"/>
        <v>241</v>
      </c>
      <c r="M94" s="3" t="str">
        <f t="shared" si="23"/>
        <v>9</v>
      </c>
      <c r="N94" s="3">
        <f t="shared" si="19"/>
        <v>50</v>
      </c>
      <c r="O94" s="3">
        <f t="shared" si="20"/>
        <v>37</v>
      </c>
      <c r="P94" s="3" t="str">
        <f t="shared" si="21"/>
        <v>ь</v>
      </c>
    </row>
    <row r="95" spans="2:16" x14ac:dyDescent="0.25">
      <c r="B95" s="3">
        <f t="shared" si="24"/>
        <v>85</v>
      </c>
      <c r="C95" s="3" t="str">
        <f t="shared" si="22"/>
        <v>д</v>
      </c>
      <c r="D95" s="3">
        <f t="shared" si="16"/>
        <v>13</v>
      </c>
      <c r="E95" s="3">
        <f t="shared" si="17"/>
        <v>51</v>
      </c>
      <c r="F95" s="3" t="str">
        <f t="shared" si="18"/>
        <v xml:space="preserve"> </v>
      </c>
      <c r="L95" s="3">
        <f t="shared" si="25"/>
        <v>242</v>
      </c>
      <c r="M95" s="3" t="str">
        <f t="shared" si="23"/>
        <v>ъ</v>
      </c>
      <c r="N95" s="3">
        <f t="shared" si="19"/>
        <v>35</v>
      </c>
      <c r="O95" s="3">
        <f t="shared" si="20"/>
        <v>22</v>
      </c>
      <c r="P95" s="3" t="str">
        <f t="shared" si="21"/>
        <v>н</v>
      </c>
    </row>
    <row r="96" spans="2:16" x14ac:dyDescent="0.25">
      <c r="B96" s="3">
        <f t="shared" si="24"/>
        <v>86</v>
      </c>
      <c r="C96" s="3" t="str">
        <f t="shared" si="22"/>
        <v>ы</v>
      </c>
      <c r="D96" s="3">
        <f t="shared" si="16"/>
        <v>36</v>
      </c>
      <c r="E96" s="3">
        <f t="shared" si="17"/>
        <v>23</v>
      </c>
      <c r="F96" s="3" t="str">
        <f t="shared" si="18"/>
        <v>о</v>
      </c>
      <c r="L96" s="3">
        <f t="shared" si="25"/>
        <v>243</v>
      </c>
      <c r="M96" s="3" t="str">
        <f t="shared" si="23"/>
        <v>т</v>
      </c>
      <c r="N96" s="3">
        <f t="shared" si="19"/>
        <v>27</v>
      </c>
      <c r="O96" s="3">
        <f t="shared" si="20"/>
        <v>14</v>
      </c>
      <c r="P96" s="3" t="str">
        <f t="shared" si="21"/>
        <v>е</v>
      </c>
    </row>
    <row r="97" spans="2:16" x14ac:dyDescent="0.25">
      <c r="B97" s="3">
        <f t="shared" si="24"/>
        <v>87</v>
      </c>
      <c r="C97" s="3" t="str">
        <f t="shared" si="22"/>
        <v>ч</v>
      </c>
      <c r="D97" s="3">
        <f t="shared" si="16"/>
        <v>32</v>
      </c>
      <c r="E97" s="3">
        <f t="shared" si="17"/>
        <v>19</v>
      </c>
      <c r="F97" s="3" t="str">
        <f t="shared" si="18"/>
        <v>к</v>
      </c>
      <c r="L97" s="3">
        <f t="shared" si="25"/>
        <v>244</v>
      </c>
      <c r="M97" s="3" t="str">
        <f t="shared" si="23"/>
        <v>ц</v>
      </c>
      <c r="N97" s="3">
        <f t="shared" si="19"/>
        <v>31</v>
      </c>
      <c r="O97" s="3">
        <f t="shared" si="20"/>
        <v>18</v>
      </c>
      <c r="P97" s="3" t="str">
        <f t="shared" si="21"/>
        <v>й</v>
      </c>
    </row>
    <row r="98" spans="2:16" x14ac:dyDescent="0.25">
      <c r="B98" s="3">
        <f t="shared" si="24"/>
        <v>88</v>
      </c>
      <c r="C98" s="3" t="str">
        <f t="shared" si="22"/>
        <v>ы</v>
      </c>
      <c r="D98" s="3">
        <f t="shared" si="16"/>
        <v>36</v>
      </c>
      <c r="E98" s="3">
        <f t="shared" si="17"/>
        <v>23</v>
      </c>
      <c r="F98" s="3" t="str">
        <f t="shared" si="18"/>
        <v>о</v>
      </c>
      <c r="L98" s="3">
        <f t="shared" si="25"/>
        <v>245</v>
      </c>
      <c r="M98" s="3" t="str">
        <f t="shared" si="23"/>
        <v>5</v>
      </c>
      <c r="N98" s="3">
        <f t="shared" si="19"/>
        <v>46</v>
      </c>
      <c r="O98" s="3">
        <f t="shared" si="20"/>
        <v>33</v>
      </c>
      <c r="P98" s="3" t="str">
        <f t="shared" si="21"/>
        <v>ш</v>
      </c>
    </row>
    <row r="99" spans="2:16" x14ac:dyDescent="0.25">
      <c r="B99" s="3">
        <f t="shared" si="24"/>
        <v>89</v>
      </c>
      <c r="C99" s="3" t="str">
        <f t="shared" si="22"/>
        <v>ъ</v>
      </c>
      <c r="D99" s="3">
        <f t="shared" si="16"/>
        <v>35</v>
      </c>
      <c r="E99" s="3">
        <f t="shared" si="17"/>
        <v>22</v>
      </c>
      <c r="F99" s="3" t="str">
        <f t="shared" si="18"/>
        <v>н</v>
      </c>
      <c r="L99" s="3">
        <f t="shared" si="25"/>
        <v>246</v>
      </c>
      <c r="M99" s="3" t="str">
        <f t="shared" si="23"/>
        <v>т</v>
      </c>
      <c r="N99" s="3">
        <f t="shared" si="19"/>
        <v>27</v>
      </c>
      <c r="O99" s="3">
        <f t="shared" si="20"/>
        <v>14</v>
      </c>
      <c r="P99" s="3" t="str">
        <f t="shared" si="21"/>
        <v>е</v>
      </c>
    </row>
    <row r="100" spans="2:16" x14ac:dyDescent="0.25">
      <c r="B100" s="3">
        <f t="shared" si="24"/>
        <v>90</v>
      </c>
      <c r="C100" s="3" t="str">
        <f t="shared" si="22"/>
        <v>4</v>
      </c>
      <c r="D100" s="3">
        <f t="shared" si="16"/>
        <v>45</v>
      </c>
      <c r="E100" s="3">
        <f t="shared" si="17"/>
        <v>32</v>
      </c>
      <c r="F100" s="3" t="str">
        <f t="shared" si="18"/>
        <v>ч</v>
      </c>
      <c r="L100" s="3">
        <f t="shared" si="25"/>
        <v>247</v>
      </c>
      <c r="M100" s="3" t="str">
        <f t="shared" si="23"/>
        <v>т</v>
      </c>
      <c r="N100" s="3">
        <f t="shared" si="19"/>
        <v>27</v>
      </c>
      <c r="O100" s="3">
        <f t="shared" si="20"/>
        <v>14</v>
      </c>
      <c r="P100" s="3" t="str">
        <f t="shared" si="21"/>
        <v>е</v>
      </c>
    </row>
    <row r="101" spans="2:16" x14ac:dyDescent="0.25">
      <c r="B101" s="3">
        <f t="shared" si="24"/>
        <v>91</v>
      </c>
      <c r="C101" s="3" t="str">
        <f t="shared" si="22"/>
        <v>н</v>
      </c>
      <c r="D101" s="3">
        <f t="shared" si="16"/>
        <v>22</v>
      </c>
      <c r="E101" s="3">
        <f t="shared" si="17"/>
        <v>9</v>
      </c>
      <c r="F101" s="3" t="str">
        <f t="shared" si="18"/>
        <v>а</v>
      </c>
      <c r="L101" s="3">
        <f t="shared" si="25"/>
        <v>248</v>
      </c>
      <c r="M101" s="3" t="str">
        <f t="shared" si="23"/>
        <v>д</v>
      </c>
      <c r="N101" s="3">
        <f t="shared" si="19"/>
        <v>13</v>
      </c>
      <c r="O101" s="3">
        <f t="shared" si="20"/>
        <v>51</v>
      </c>
      <c r="P101" s="3" t="str">
        <f t="shared" si="21"/>
        <v xml:space="preserve"> </v>
      </c>
    </row>
    <row r="102" spans="2:16" x14ac:dyDescent="0.25">
      <c r="B102" s="3">
        <f t="shared" si="24"/>
        <v>92</v>
      </c>
      <c r="C102" s="3" t="str">
        <f t="shared" si="22"/>
        <v>я</v>
      </c>
      <c r="D102" s="3">
        <f t="shared" si="16"/>
        <v>40</v>
      </c>
      <c r="E102" s="3">
        <f t="shared" si="17"/>
        <v>27</v>
      </c>
      <c r="F102" s="3" t="str">
        <f t="shared" si="18"/>
        <v>т</v>
      </c>
      <c r="L102" s="3">
        <f t="shared" si="25"/>
        <v>249</v>
      </c>
      <c r="M102" s="3" t="str">
        <f t="shared" si="23"/>
        <v>0</v>
      </c>
      <c r="N102" s="3">
        <f t="shared" si="19"/>
        <v>41</v>
      </c>
      <c r="O102" s="3">
        <f t="shared" si="20"/>
        <v>28</v>
      </c>
      <c r="P102" s="3" t="str">
        <f t="shared" si="21"/>
        <v>у</v>
      </c>
    </row>
    <row r="103" spans="2:16" x14ac:dyDescent="0.25">
      <c r="B103" s="3">
        <f t="shared" si="24"/>
        <v>93</v>
      </c>
      <c r="C103" s="3" t="str">
        <f t="shared" si="22"/>
        <v>т</v>
      </c>
      <c r="D103" s="3">
        <f t="shared" si="16"/>
        <v>27</v>
      </c>
      <c r="E103" s="3">
        <f t="shared" si="17"/>
        <v>14</v>
      </c>
      <c r="F103" s="3" t="str">
        <f t="shared" si="18"/>
        <v>е</v>
      </c>
      <c r="L103" s="3">
        <f t="shared" si="25"/>
        <v>250</v>
      </c>
      <c r="M103" s="3" t="str">
        <f t="shared" si="23"/>
        <v>ю</v>
      </c>
      <c r="N103" s="3">
        <f t="shared" si="19"/>
        <v>39</v>
      </c>
      <c r="O103" s="3">
        <f t="shared" si="20"/>
        <v>26</v>
      </c>
      <c r="P103" s="3" t="str">
        <f t="shared" si="21"/>
        <v>с</v>
      </c>
    </row>
    <row r="104" spans="2:16" x14ac:dyDescent="0.25">
      <c r="B104" s="3">
        <f t="shared" si="24"/>
        <v>94</v>
      </c>
      <c r="C104" s="3" t="str">
        <f t="shared" si="22"/>
        <v>ш</v>
      </c>
      <c r="D104" s="3">
        <f t="shared" si="16"/>
        <v>33</v>
      </c>
      <c r="E104" s="3">
        <f t="shared" si="17"/>
        <v>20</v>
      </c>
      <c r="F104" s="3" t="str">
        <f t="shared" si="18"/>
        <v>л</v>
      </c>
      <c r="L104" s="3">
        <f t="shared" si="25"/>
        <v>251</v>
      </c>
      <c r="M104" s="3" t="str">
        <f t="shared" si="23"/>
        <v>ь</v>
      </c>
      <c r="N104" s="3">
        <f t="shared" si="19"/>
        <v>37</v>
      </c>
      <c r="O104" s="3">
        <f t="shared" si="20"/>
        <v>24</v>
      </c>
      <c r="P104" s="3" t="str">
        <f t="shared" si="21"/>
        <v>п</v>
      </c>
    </row>
    <row r="105" spans="2:16" x14ac:dyDescent="0.25">
      <c r="B105" s="3">
        <f t="shared" si="24"/>
        <v>95</v>
      </c>
      <c r="C105" s="3" t="str">
        <f t="shared" si="22"/>
        <v>9</v>
      </c>
      <c r="D105" s="3">
        <f t="shared" si="16"/>
        <v>50</v>
      </c>
      <c r="E105" s="3">
        <f t="shared" si="17"/>
        <v>37</v>
      </c>
      <c r="F105" s="3" t="str">
        <f t="shared" si="18"/>
        <v>ь</v>
      </c>
      <c r="L105" s="3">
        <f t="shared" si="25"/>
        <v>252</v>
      </c>
      <c r="M105" s="3" t="str">
        <f t="shared" si="23"/>
        <v>т</v>
      </c>
      <c r="N105" s="3">
        <f t="shared" si="19"/>
        <v>27</v>
      </c>
      <c r="O105" s="3">
        <f t="shared" si="20"/>
        <v>14</v>
      </c>
      <c r="P105" s="3" t="str">
        <f t="shared" si="21"/>
        <v>е</v>
      </c>
    </row>
    <row r="106" spans="2:16" x14ac:dyDescent="0.25">
      <c r="B106" s="3">
        <f t="shared" si="24"/>
        <v>96</v>
      </c>
      <c r="C106" s="3" t="str">
        <f t="shared" si="22"/>
        <v>ъ</v>
      </c>
      <c r="D106" s="3">
        <f t="shared" si="16"/>
        <v>35</v>
      </c>
      <c r="E106" s="3">
        <f t="shared" si="17"/>
        <v>22</v>
      </c>
      <c r="F106" s="3" t="str">
        <f t="shared" si="18"/>
        <v>н</v>
      </c>
      <c r="L106" s="3">
        <f t="shared" si="25"/>
        <v>253</v>
      </c>
      <c r="M106" s="3" t="str">
        <f t="shared" si="23"/>
        <v>5</v>
      </c>
      <c r="N106" s="3">
        <f t="shared" si="19"/>
        <v>46</v>
      </c>
      <c r="O106" s="3">
        <f t="shared" si="20"/>
        <v>33</v>
      </c>
      <c r="P106" s="3" t="str">
        <f t="shared" si="21"/>
        <v>ш</v>
      </c>
    </row>
    <row r="107" spans="2:16" x14ac:dyDescent="0.25">
      <c r="B107" s="3">
        <f t="shared" si="24"/>
        <v>97</v>
      </c>
      <c r="C107" s="3" t="str">
        <f t="shared" si="22"/>
        <v>ы</v>
      </c>
      <c r="D107" s="3">
        <f t="shared" ref="D107:D138" si="26">MATCH(C107,Алфавит,0)</f>
        <v>36</v>
      </c>
      <c r="E107" s="3">
        <f t="shared" ref="E107:E138" si="27">IF(MATCH(C107,Алфавит,0)- $D$6&lt;=0,MATCH(C107,Алфавит,0)- $D$6+51,MATCH(C107,Алфавит,0)- $D$6)</f>
        <v>23</v>
      </c>
      <c r="F107" s="3" t="str">
        <f t="shared" ref="F107:F138" si="28">INDEX(Алфавит,E107)</f>
        <v>о</v>
      </c>
      <c r="L107" s="3">
        <f t="shared" si="25"/>
        <v>254</v>
      </c>
      <c r="M107" s="3" t="str">
        <f t="shared" si="23"/>
        <v>ъ</v>
      </c>
      <c r="N107" s="3">
        <f t="shared" ref="N107:N138" si="29">MATCH(M107,Алфавит,0)</f>
        <v>35</v>
      </c>
      <c r="O107" s="3">
        <f t="shared" ref="O107:O138" si="30">IF(MATCH(M107,Алфавит,0)- $D$6&lt;=0,MATCH(M107,Алфавит,0)- $D$6+51,MATCH(M107,Алфавит,0)- $D$6)</f>
        <v>22</v>
      </c>
      <c r="P107" s="3" t="str">
        <f t="shared" ref="P107:P138" si="31">INDEX(Алфавит,O107)</f>
        <v>н</v>
      </c>
    </row>
    <row r="108" spans="2:16" x14ac:dyDescent="0.25">
      <c r="B108" s="3">
        <f t="shared" si="24"/>
        <v>98</v>
      </c>
      <c r="C108" s="3" t="str">
        <f t="shared" si="22"/>
        <v>т</v>
      </c>
      <c r="D108" s="3">
        <f t="shared" si="26"/>
        <v>27</v>
      </c>
      <c r="E108" s="3">
        <f t="shared" si="27"/>
        <v>14</v>
      </c>
      <c r="F108" s="3" t="str">
        <f t="shared" si="28"/>
        <v>е</v>
      </c>
      <c r="L108" s="3">
        <f t="shared" si="25"/>
        <v>255</v>
      </c>
      <c r="M108" s="3" t="str">
        <f t="shared" si="23"/>
        <v>ы</v>
      </c>
      <c r="N108" s="3">
        <f t="shared" si="29"/>
        <v>36</v>
      </c>
      <c r="O108" s="3">
        <f t="shared" si="30"/>
        <v>23</v>
      </c>
      <c r="P108" s="3" t="str">
        <f t="shared" si="31"/>
        <v>о</v>
      </c>
    </row>
    <row r="109" spans="2:16" x14ac:dyDescent="0.25">
      <c r="B109" s="3">
        <f t="shared" si="24"/>
        <v>99</v>
      </c>
      <c r="C109" s="3" t="str">
        <f t="shared" si="22"/>
        <v>д</v>
      </c>
      <c r="D109" s="3">
        <f t="shared" si="26"/>
        <v>13</v>
      </c>
      <c r="E109" s="3">
        <f t="shared" si="27"/>
        <v>51</v>
      </c>
      <c r="F109" s="3" t="str">
        <f t="shared" si="28"/>
        <v xml:space="preserve"> </v>
      </c>
      <c r="L109" s="3">
        <f t="shared" si="25"/>
        <v>256</v>
      </c>
      <c r="M109" s="3" t="str">
        <f t="shared" si="23"/>
        <v>т</v>
      </c>
      <c r="N109" s="3">
        <f t="shared" si="29"/>
        <v>27</v>
      </c>
      <c r="O109" s="3">
        <f t="shared" si="30"/>
        <v>14</v>
      </c>
      <c r="P109" s="3" t="str">
        <f t="shared" si="31"/>
        <v>е</v>
      </c>
    </row>
    <row r="110" spans="2:16" x14ac:dyDescent="0.25">
      <c r="B110" s="3">
        <f t="shared" si="24"/>
        <v>100</v>
      </c>
      <c r="C110" s="3" t="str">
        <f t="shared" si="22"/>
        <v>э</v>
      </c>
      <c r="D110" s="3">
        <f t="shared" si="26"/>
        <v>38</v>
      </c>
      <c r="E110" s="3">
        <f t="shared" si="27"/>
        <v>25</v>
      </c>
      <c r="F110" s="3" t="str">
        <f t="shared" si="28"/>
        <v>р</v>
      </c>
      <c r="L110" s="3">
        <f t="shared" si="25"/>
        <v>257</v>
      </c>
      <c r="M110" s="3" t="str">
        <f t="shared" si="23"/>
        <v>д</v>
      </c>
      <c r="N110" s="3">
        <f t="shared" si="29"/>
        <v>13</v>
      </c>
      <c r="O110" s="3">
        <f t="shared" si="30"/>
        <v>51</v>
      </c>
      <c r="P110" s="3" t="str">
        <f t="shared" si="31"/>
        <v xml:space="preserve"> </v>
      </c>
    </row>
    <row r="111" spans="2:16" x14ac:dyDescent="0.25">
      <c r="B111" s="3">
        <f t="shared" si="24"/>
        <v>101</v>
      </c>
      <c r="C111" s="3" t="str">
        <f t="shared" si="22"/>
        <v>т</v>
      </c>
      <c r="D111" s="3">
        <f t="shared" si="26"/>
        <v>27</v>
      </c>
      <c r="E111" s="3">
        <f t="shared" si="27"/>
        <v>14</v>
      </c>
      <c r="F111" s="3" t="str">
        <f t="shared" si="28"/>
        <v>е</v>
      </c>
      <c r="L111" s="3">
        <f t="shared" si="25"/>
        <v>258</v>
      </c>
      <c r="M111" s="3" t="str">
        <f t="shared" si="23"/>
        <v>х</v>
      </c>
      <c r="N111" s="3">
        <f t="shared" si="29"/>
        <v>30</v>
      </c>
      <c r="O111" s="3">
        <f t="shared" si="30"/>
        <v>17</v>
      </c>
      <c r="P111" s="3" t="str">
        <f t="shared" si="31"/>
        <v>и</v>
      </c>
    </row>
    <row r="112" spans="2:16" x14ac:dyDescent="0.25">
      <c r="B112" s="3">
        <f t="shared" si="24"/>
        <v>102</v>
      </c>
      <c r="C112" s="3" t="str">
        <f t="shared" si="22"/>
        <v>5</v>
      </c>
      <c r="D112" s="3">
        <f t="shared" si="26"/>
        <v>46</v>
      </c>
      <c r="E112" s="3">
        <f t="shared" si="27"/>
        <v>33</v>
      </c>
      <c r="F112" s="3" t="str">
        <f t="shared" si="28"/>
        <v>ш</v>
      </c>
      <c r="L112" s="3">
        <f t="shared" si="25"/>
        <v>259</v>
      </c>
      <c r="M112" s="3" t="str">
        <f t="shared" si="23"/>
        <v>д</v>
      </c>
      <c r="N112" s="3">
        <f t="shared" si="29"/>
        <v>13</v>
      </c>
      <c r="O112" s="3">
        <f t="shared" si="30"/>
        <v>51</v>
      </c>
      <c r="P112" s="3" t="str">
        <f t="shared" si="31"/>
        <v xml:space="preserve"> </v>
      </c>
    </row>
    <row r="113" spans="2:16" x14ac:dyDescent="0.25">
      <c r="B113" s="3">
        <f t="shared" si="24"/>
        <v>103</v>
      </c>
      <c r="C113" s="3" t="str">
        <f t="shared" si="22"/>
        <v>т</v>
      </c>
      <c r="D113" s="3">
        <f t="shared" si="26"/>
        <v>27</v>
      </c>
      <c r="E113" s="3">
        <f t="shared" si="27"/>
        <v>14</v>
      </c>
      <c r="F113" s="3" t="str">
        <f t="shared" si="28"/>
        <v>е</v>
      </c>
      <c r="L113" s="3">
        <f t="shared" si="25"/>
        <v>260</v>
      </c>
      <c r="M113" s="3" t="str">
        <f t="shared" si="23"/>
        <v>п</v>
      </c>
      <c r="N113" s="3">
        <f t="shared" si="29"/>
        <v>24</v>
      </c>
      <c r="O113" s="3">
        <f t="shared" si="30"/>
        <v>11</v>
      </c>
      <c r="P113" s="3" t="str">
        <f t="shared" si="31"/>
        <v>в</v>
      </c>
    </row>
    <row r="114" spans="2:16" x14ac:dyDescent="0.25">
      <c r="B114" s="3">
        <f t="shared" si="24"/>
        <v>104</v>
      </c>
      <c r="C114" s="3" t="str">
        <f t="shared" si="22"/>
        <v>ъ</v>
      </c>
      <c r="D114" s="3">
        <f t="shared" si="26"/>
        <v>35</v>
      </c>
      <c r="E114" s="3">
        <f t="shared" si="27"/>
        <v>22</v>
      </c>
      <c r="F114" s="3" t="str">
        <f t="shared" si="28"/>
        <v>н</v>
      </c>
      <c r="L114" s="3">
        <f t="shared" si="25"/>
        <v>261</v>
      </c>
      <c r="M114" s="3" t="str">
        <f t="shared" si="23"/>
        <v>ф</v>
      </c>
      <c r="N114" s="3">
        <f t="shared" si="29"/>
        <v>29</v>
      </c>
      <c r="O114" s="3">
        <f t="shared" si="30"/>
        <v>16</v>
      </c>
      <c r="P114" s="3" t="str">
        <f t="shared" si="31"/>
        <v>з</v>
      </c>
    </row>
    <row r="115" spans="2:16" x14ac:dyDescent="0.25">
      <c r="B115" s="3">
        <f t="shared" si="24"/>
        <v>105</v>
      </c>
      <c r="C115" s="3" t="str">
        <f t="shared" si="22"/>
        <v>х</v>
      </c>
      <c r="D115" s="3">
        <f t="shared" si="26"/>
        <v>30</v>
      </c>
      <c r="E115" s="3">
        <f t="shared" si="27"/>
        <v>17</v>
      </c>
      <c r="F115" s="3" t="str">
        <f t="shared" si="28"/>
        <v>и</v>
      </c>
      <c r="L115" s="3">
        <f t="shared" si="25"/>
        <v>262</v>
      </c>
      <c r="M115" s="3" t="str">
        <f t="shared" si="23"/>
        <v>н</v>
      </c>
      <c r="N115" s="3">
        <f t="shared" si="29"/>
        <v>22</v>
      </c>
      <c r="O115" s="3">
        <f t="shared" si="30"/>
        <v>9</v>
      </c>
      <c r="P115" s="3" t="str">
        <f t="shared" si="31"/>
        <v>а</v>
      </c>
    </row>
    <row r="116" spans="2:16" x14ac:dyDescent="0.25">
      <c r="B116" s="3">
        <f t="shared" si="24"/>
        <v>106</v>
      </c>
      <c r="C116" s="3" t="str">
        <f t="shared" si="22"/>
        <v>т</v>
      </c>
      <c r="D116" s="3">
        <f t="shared" si="26"/>
        <v>27</v>
      </c>
      <c r="E116" s="3">
        <f t="shared" si="27"/>
        <v>14</v>
      </c>
      <c r="F116" s="3" t="str">
        <f t="shared" si="28"/>
        <v>е</v>
      </c>
      <c r="L116" s="3">
        <f t="shared" si="25"/>
        <v>263</v>
      </c>
      <c r="M116" s="3" t="str">
        <f t="shared" si="23"/>
        <v>х</v>
      </c>
      <c r="N116" s="3">
        <f t="shared" si="29"/>
        <v>30</v>
      </c>
      <c r="O116" s="3">
        <f t="shared" si="30"/>
        <v>17</v>
      </c>
      <c r="P116" s="3" t="str">
        <f t="shared" si="31"/>
        <v>и</v>
      </c>
    </row>
    <row r="117" spans="2:16" x14ac:dyDescent="0.25">
      <c r="B117" s="3">
        <f t="shared" si="24"/>
        <v>107</v>
      </c>
      <c r="C117" s="3" t="str">
        <f t="shared" si="22"/>
        <v>д</v>
      </c>
      <c r="D117" s="3">
        <f t="shared" si="26"/>
        <v>13</v>
      </c>
      <c r="E117" s="3">
        <f t="shared" si="27"/>
        <v>51</v>
      </c>
      <c r="F117" s="3" t="str">
        <f t="shared" si="28"/>
        <v xml:space="preserve"> </v>
      </c>
      <c r="L117" s="3">
        <f t="shared" si="25"/>
        <v>264</v>
      </c>
      <c r="M117" s="3" t="str">
        <f t="shared" si="23"/>
        <v>щ</v>
      </c>
      <c r="N117" s="3">
        <f t="shared" si="29"/>
        <v>34</v>
      </c>
      <c r="O117" s="3">
        <f t="shared" si="30"/>
        <v>21</v>
      </c>
      <c r="P117" s="3" t="str">
        <f t="shared" si="31"/>
        <v>м</v>
      </c>
    </row>
    <row r="118" spans="2:16" x14ac:dyDescent="0.25">
      <c r="B118" s="3">
        <f t="shared" si="24"/>
        <v>108</v>
      </c>
      <c r="C118" s="3" t="str">
        <f t="shared" si="22"/>
        <v>ж</v>
      </c>
      <c r="D118" s="3">
        <f t="shared" si="26"/>
        <v>15</v>
      </c>
      <c r="E118" s="3">
        <f t="shared" si="27"/>
        <v>2</v>
      </c>
      <c r="F118" s="3" t="str">
        <f t="shared" si="28"/>
        <v>,</v>
      </c>
      <c r="L118" s="3">
        <f t="shared" si="25"/>
        <v>265</v>
      </c>
      <c r="M118" s="3" t="str">
        <f t="shared" si="23"/>
        <v>ы</v>
      </c>
      <c r="N118" s="3">
        <f t="shared" si="29"/>
        <v>36</v>
      </c>
      <c r="O118" s="3">
        <f t="shared" si="30"/>
        <v>23</v>
      </c>
      <c r="P118" s="3" t="str">
        <f t="shared" si="31"/>
        <v>о</v>
      </c>
    </row>
    <row r="119" spans="2:16" x14ac:dyDescent="0.25">
      <c r="B119" s="3">
        <f t="shared" si="24"/>
        <v>109</v>
      </c>
      <c r="C119" s="3" t="str">
        <f t="shared" si="22"/>
        <v>д</v>
      </c>
      <c r="D119" s="3">
        <f t="shared" si="26"/>
        <v>13</v>
      </c>
      <c r="E119" s="3">
        <f t="shared" si="27"/>
        <v>51</v>
      </c>
      <c r="F119" s="3" t="str">
        <f t="shared" si="28"/>
        <v xml:space="preserve"> </v>
      </c>
      <c r="L119" s="3">
        <f t="shared" si="25"/>
        <v>266</v>
      </c>
      <c r="M119" s="3" t="str">
        <f t="shared" si="23"/>
        <v>п</v>
      </c>
      <c r="N119" s="3">
        <f t="shared" si="29"/>
        <v>24</v>
      </c>
      <c r="O119" s="3">
        <f t="shared" si="30"/>
        <v>11</v>
      </c>
      <c r="P119" s="3" t="str">
        <f t="shared" si="31"/>
        <v>в</v>
      </c>
    </row>
    <row r="120" spans="2:16" x14ac:dyDescent="0.25">
      <c r="B120" s="3">
        <f t="shared" si="24"/>
        <v>110</v>
      </c>
      <c r="C120" s="3" t="str">
        <f t="shared" si="22"/>
        <v>ю</v>
      </c>
      <c r="D120" s="3">
        <f t="shared" si="26"/>
        <v>39</v>
      </c>
      <c r="E120" s="3">
        <f t="shared" si="27"/>
        <v>26</v>
      </c>
      <c r="F120" s="3" t="str">
        <f t="shared" si="28"/>
        <v>с</v>
      </c>
      <c r="L120" s="3">
        <f t="shared" si="25"/>
        <v>267</v>
      </c>
      <c r="M120" s="3" t="str">
        <f t="shared" si="23"/>
        <v>8</v>
      </c>
      <c r="N120" s="3">
        <f t="shared" si="29"/>
        <v>49</v>
      </c>
      <c r="O120" s="3">
        <f t="shared" si="30"/>
        <v>36</v>
      </c>
      <c r="P120" s="3" t="str">
        <f t="shared" si="31"/>
        <v>ы</v>
      </c>
    </row>
    <row r="121" spans="2:16" x14ac:dyDescent="0.25">
      <c r="B121" s="3">
        <f t="shared" si="24"/>
        <v>111</v>
      </c>
      <c r="C121" s="3" t="str">
        <f t="shared" si="22"/>
        <v>д</v>
      </c>
      <c r="D121" s="3">
        <f t="shared" si="26"/>
        <v>13</v>
      </c>
      <c r="E121" s="3">
        <f t="shared" si="27"/>
        <v>51</v>
      </c>
      <c r="F121" s="3" t="str">
        <f t="shared" si="28"/>
        <v xml:space="preserve"> </v>
      </c>
      <c r="L121" s="3">
        <f t="shared" si="25"/>
        <v>268</v>
      </c>
      <c r="M121" s="3" t="str">
        <f t="shared" si="23"/>
        <v>р</v>
      </c>
      <c r="N121" s="3">
        <f t="shared" si="29"/>
        <v>25</v>
      </c>
      <c r="O121" s="3">
        <f t="shared" si="30"/>
        <v>12</v>
      </c>
      <c r="P121" s="3" t="str">
        <f t="shared" si="31"/>
        <v>г</v>
      </c>
    </row>
    <row r="122" spans="2:16" x14ac:dyDescent="0.25">
      <c r="B122" s="3">
        <f t="shared" si="24"/>
        <v>112</v>
      </c>
      <c r="C122" s="3" t="str">
        <f t="shared" si="22"/>
        <v>0</v>
      </c>
      <c r="D122" s="3">
        <f t="shared" si="26"/>
        <v>41</v>
      </c>
      <c r="E122" s="3">
        <f t="shared" si="27"/>
        <v>28</v>
      </c>
      <c r="F122" s="3" t="str">
        <f t="shared" si="28"/>
        <v>у</v>
      </c>
      <c r="L122" s="3">
        <f t="shared" si="25"/>
        <v>269</v>
      </c>
      <c r="M122" s="3" t="str">
        <f t="shared" si="23"/>
        <v>ы</v>
      </c>
      <c r="N122" s="3">
        <f t="shared" si="29"/>
        <v>36</v>
      </c>
      <c r="O122" s="3">
        <f t="shared" si="30"/>
        <v>23</v>
      </c>
      <c r="P122" s="3" t="str">
        <f t="shared" si="31"/>
        <v>о</v>
      </c>
    </row>
    <row r="123" spans="2:16" x14ac:dyDescent="0.25">
      <c r="B123" s="3">
        <f t="shared" si="24"/>
        <v>113</v>
      </c>
      <c r="C123" s="3" t="str">
        <f t="shared" si="22"/>
        <v>п</v>
      </c>
      <c r="D123" s="3">
        <f t="shared" si="26"/>
        <v>24</v>
      </c>
      <c r="E123" s="3">
        <f t="shared" si="27"/>
        <v>11</v>
      </c>
      <c r="F123" s="3" t="str">
        <f t="shared" si="28"/>
        <v>в</v>
      </c>
      <c r="L123" s="3">
        <f t="shared" si="25"/>
        <v>270</v>
      </c>
      <c r="M123" s="3" t="str">
        <f t="shared" si="23"/>
        <v>с</v>
      </c>
      <c r="N123" s="3">
        <f t="shared" si="29"/>
        <v>26</v>
      </c>
      <c r="O123" s="3">
        <f t="shared" si="30"/>
        <v>13</v>
      </c>
      <c r="P123" s="3" t="str">
        <f t="shared" si="31"/>
        <v>д</v>
      </c>
    </row>
    <row r="124" spans="2:16" x14ac:dyDescent="0.25">
      <c r="B124" s="3">
        <f t="shared" si="24"/>
        <v>114</v>
      </c>
      <c r="C124" s="3" t="str">
        <f t="shared" si="22"/>
        <v>н</v>
      </c>
      <c r="D124" s="3">
        <f t="shared" si="26"/>
        <v>22</v>
      </c>
      <c r="E124" s="3">
        <f t="shared" si="27"/>
        <v>9</v>
      </c>
      <c r="F124" s="3" t="str">
        <f t="shared" si="28"/>
        <v>а</v>
      </c>
      <c r="L124" s="3">
        <f t="shared" si="25"/>
        <v>271</v>
      </c>
      <c r="M124" s="3" t="str">
        <f t="shared" si="23"/>
        <v>ъ</v>
      </c>
      <c r="N124" s="3">
        <f t="shared" si="29"/>
        <v>35</v>
      </c>
      <c r="O124" s="3">
        <f t="shared" si="30"/>
        <v>22</v>
      </c>
      <c r="P124" s="3" t="str">
        <f t="shared" si="31"/>
        <v>н</v>
      </c>
    </row>
    <row r="125" spans="2:16" x14ac:dyDescent="0.25">
      <c r="B125" s="3">
        <f t="shared" si="24"/>
        <v>115</v>
      </c>
      <c r="C125" s="3" t="str">
        <f t="shared" si="22"/>
        <v>у</v>
      </c>
      <c r="D125" s="3">
        <f t="shared" si="26"/>
        <v>28</v>
      </c>
      <c r="E125" s="3">
        <f t="shared" si="27"/>
        <v>15</v>
      </c>
      <c r="F125" s="3" t="str">
        <f t="shared" si="28"/>
        <v>ж</v>
      </c>
      <c r="L125" s="3">
        <f t="shared" si="25"/>
        <v>272</v>
      </c>
      <c r="M125" s="3" t="str">
        <f t="shared" si="23"/>
        <v>ы</v>
      </c>
      <c r="N125" s="3">
        <f t="shared" si="29"/>
        <v>36</v>
      </c>
      <c r="O125" s="3">
        <f t="shared" si="30"/>
        <v>23</v>
      </c>
      <c r="P125" s="3" t="str">
        <f t="shared" si="31"/>
        <v>о</v>
      </c>
    </row>
    <row r="126" spans="2:16" x14ac:dyDescent="0.25">
      <c r="B126" s="3">
        <f t="shared" si="24"/>
        <v>116</v>
      </c>
      <c r="C126" s="3" t="str">
        <f t="shared" si="22"/>
        <v>т</v>
      </c>
      <c r="D126" s="3">
        <f t="shared" si="26"/>
        <v>27</v>
      </c>
      <c r="E126" s="3">
        <f t="shared" si="27"/>
        <v>14</v>
      </c>
      <c r="F126" s="3" t="str">
        <f t="shared" si="28"/>
        <v>е</v>
      </c>
      <c r="L126" s="3">
        <f t="shared" si="25"/>
        <v>273</v>
      </c>
      <c r="M126" s="3" t="str">
        <f t="shared" si="23"/>
        <v>т</v>
      </c>
      <c r="N126" s="3">
        <f t="shared" si="29"/>
        <v>27</v>
      </c>
      <c r="O126" s="3">
        <f t="shared" si="30"/>
        <v>14</v>
      </c>
      <c r="P126" s="3" t="str">
        <f t="shared" si="31"/>
        <v>е</v>
      </c>
    </row>
    <row r="127" spans="2:16" x14ac:dyDescent="0.25">
      <c r="B127" s="3">
        <f t="shared" si="24"/>
        <v>117</v>
      </c>
      <c r="C127" s="3" t="str">
        <f t="shared" si="22"/>
        <v>ъ</v>
      </c>
      <c r="D127" s="3">
        <f t="shared" si="26"/>
        <v>35</v>
      </c>
      <c r="E127" s="3">
        <f t="shared" si="27"/>
        <v>22</v>
      </c>
      <c r="F127" s="3" t="str">
        <f t="shared" si="28"/>
        <v>н</v>
      </c>
      <c r="L127" s="3">
        <f t="shared" si="25"/>
        <v>274</v>
      </c>
      <c r="M127" s="3" t="str">
        <f t="shared" si="23"/>
        <v>д</v>
      </c>
      <c r="N127" s="3">
        <f t="shared" si="29"/>
        <v>13</v>
      </c>
      <c r="O127" s="3">
        <f t="shared" si="30"/>
        <v>51</v>
      </c>
      <c r="P127" s="3" t="str">
        <f t="shared" si="31"/>
        <v xml:space="preserve"> </v>
      </c>
    </row>
    <row r="128" spans="2:16" x14ac:dyDescent="0.25">
      <c r="B128" s="3">
        <f t="shared" si="24"/>
        <v>118</v>
      </c>
      <c r="C128" s="3" t="str">
        <f t="shared" si="22"/>
        <v>х</v>
      </c>
      <c r="D128" s="3">
        <f t="shared" si="26"/>
        <v>30</v>
      </c>
      <c r="E128" s="3">
        <f t="shared" si="27"/>
        <v>17</v>
      </c>
      <c r="F128" s="3" t="str">
        <f t="shared" si="28"/>
        <v>и</v>
      </c>
      <c r="L128" s="3">
        <f t="shared" si="25"/>
        <v>275</v>
      </c>
      <c r="M128" s="3" t="str">
        <f t="shared" si="23"/>
        <v>э</v>
      </c>
      <c r="N128" s="3">
        <f t="shared" si="29"/>
        <v>38</v>
      </c>
      <c r="O128" s="3">
        <f t="shared" si="30"/>
        <v>25</v>
      </c>
      <c r="P128" s="3" t="str">
        <f t="shared" si="31"/>
        <v>р</v>
      </c>
    </row>
    <row r="129" spans="2:16" x14ac:dyDescent="0.25">
      <c r="B129" s="3">
        <f t="shared" si="24"/>
        <v>119</v>
      </c>
      <c r="C129" s="3" t="str">
        <f t="shared" si="22"/>
        <v>т</v>
      </c>
      <c r="D129" s="3">
        <f t="shared" si="26"/>
        <v>27</v>
      </c>
      <c r="E129" s="3">
        <f t="shared" si="27"/>
        <v>14</v>
      </c>
      <c r="F129" s="3" t="str">
        <f t="shared" si="28"/>
        <v>е</v>
      </c>
      <c r="L129" s="3">
        <f t="shared" si="25"/>
        <v>276</v>
      </c>
      <c r="M129" s="3" t="str">
        <f t="shared" si="23"/>
        <v>н</v>
      </c>
      <c r="N129" s="3">
        <f t="shared" si="29"/>
        <v>22</v>
      </c>
      <c r="O129" s="3">
        <f t="shared" si="30"/>
        <v>9</v>
      </c>
      <c r="P129" s="3" t="str">
        <f t="shared" si="31"/>
        <v>а</v>
      </c>
    </row>
    <row r="130" spans="2:16" x14ac:dyDescent="0.25">
      <c r="B130" s="3">
        <f t="shared" si="24"/>
        <v>120</v>
      </c>
      <c r="C130" s="3" t="str">
        <f t="shared" si="22"/>
        <v>щ</v>
      </c>
      <c r="D130" s="3">
        <f t="shared" si="26"/>
        <v>34</v>
      </c>
      <c r="E130" s="3">
        <f t="shared" si="27"/>
        <v>21</v>
      </c>
      <c r="F130" s="3" t="str">
        <f t="shared" si="28"/>
        <v>м</v>
      </c>
      <c r="L130" s="3">
        <f t="shared" si="25"/>
        <v>277</v>
      </c>
      <c r="M130" s="3" t="str">
        <f t="shared" si="23"/>
        <v>ф</v>
      </c>
      <c r="N130" s="3">
        <f t="shared" si="29"/>
        <v>29</v>
      </c>
      <c r="O130" s="3">
        <f t="shared" si="30"/>
        <v>16</v>
      </c>
      <c r="P130" s="3" t="str">
        <f t="shared" si="31"/>
        <v>з</v>
      </c>
    </row>
    <row r="131" spans="2:16" x14ac:dyDescent="0.25">
      <c r="B131" s="3">
        <f t="shared" si="24"/>
        <v>121</v>
      </c>
      <c r="C131" s="3" t="str">
        <f t="shared" si="22"/>
        <v>д</v>
      </c>
      <c r="D131" s="3">
        <f t="shared" si="26"/>
        <v>13</v>
      </c>
      <c r="E131" s="3">
        <f t="shared" si="27"/>
        <v>51</v>
      </c>
      <c r="F131" s="3" t="str">
        <f t="shared" si="28"/>
        <v xml:space="preserve"> </v>
      </c>
      <c r="L131" s="3">
        <f t="shared" si="25"/>
        <v>278</v>
      </c>
      <c r="M131" s="3" t="str">
        <f t="shared" si="23"/>
        <v>п</v>
      </c>
      <c r="N131" s="3">
        <f t="shared" si="29"/>
        <v>24</v>
      </c>
      <c r="O131" s="3">
        <f t="shared" si="30"/>
        <v>11</v>
      </c>
      <c r="P131" s="3" t="str">
        <f t="shared" si="31"/>
        <v>в</v>
      </c>
    </row>
    <row r="132" spans="2:16" x14ac:dyDescent="0.25">
      <c r="B132" s="3">
        <f t="shared" si="24"/>
        <v>122</v>
      </c>
      <c r="C132" s="3" t="str">
        <f t="shared" si="22"/>
        <v>.</v>
      </c>
      <c r="D132" s="3">
        <f t="shared" si="26"/>
        <v>3</v>
      </c>
      <c r="E132" s="3">
        <f t="shared" si="27"/>
        <v>41</v>
      </c>
      <c r="F132" s="3" t="str">
        <f t="shared" si="28"/>
        <v>0</v>
      </c>
      <c r="L132" s="3">
        <f t="shared" si="25"/>
        <v>279</v>
      </c>
      <c r="M132" s="3" t="str">
        <f t="shared" si="23"/>
        <v>х</v>
      </c>
      <c r="N132" s="3">
        <f t="shared" si="29"/>
        <v>30</v>
      </c>
      <c r="O132" s="3">
        <f t="shared" si="30"/>
        <v>17</v>
      </c>
      <c r="P132" s="3" t="str">
        <f t="shared" si="31"/>
        <v>и</v>
      </c>
    </row>
    <row r="133" spans="2:16" x14ac:dyDescent="0.25">
      <c r="B133" s="3">
        <f t="shared" si="24"/>
        <v>123</v>
      </c>
      <c r="C133" s="3" t="str">
        <f t="shared" si="22"/>
        <v>&lt;</v>
      </c>
      <c r="D133" s="3">
        <f t="shared" si="26"/>
        <v>5</v>
      </c>
      <c r="E133" s="3">
        <f t="shared" si="27"/>
        <v>43</v>
      </c>
      <c r="F133" s="3" t="str">
        <f t="shared" si="28"/>
        <v>2</v>
      </c>
      <c r="L133" s="3">
        <f t="shared" si="25"/>
        <v>280</v>
      </c>
      <c r="M133" s="3" t="str">
        <f t="shared" si="23"/>
        <v>я</v>
      </c>
      <c r="N133" s="3">
        <f t="shared" si="29"/>
        <v>40</v>
      </c>
      <c r="O133" s="3">
        <f t="shared" si="30"/>
        <v>27</v>
      </c>
      <c r="P133" s="3" t="str">
        <f t="shared" si="31"/>
        <v>т</v>
      </c>
    </row>
    <row r="134" spans="2:16" x14ac:dyDescent="0.25">
      <c r="B134" s="3">
        <f t="shared" si="24"/>
        <v>124</v>
      </c>
      <c r="C134" s="3" t="str">
        <f t="shared" si="22"/>
        <v>з</v>
      </c>
      <c r="D134" s="3">
        <f t="shared" si="26"/>
        <v>16</v>
      </c>
      <c r="E134" s="3">
        <f t="shared" si="27"/>
        <v>3</v>
      </c>
      <c r="F134" s="3" t="str">
        <f t="shared" si="28"/>
        <v>.</v>
      </c>
      <c r="L134" s="3">
        <f t="shared" si="25"/>
        <v>281</v>
      </c>
      <c r="M134" s="3" t="str">
        <f t="shared" si="23"/>
        <v>х</v>
      </c>
      <c r="N134" s="3">
        <f t="shared" si="29"/>
        <v>30</v>
      </c>
      <c r="O134" s="3">
        <f t="shared" si="30"/>
        <v>17</v>
      </c>
      <c r="P134" s="3" t="str">
        <f t="shared" si="31"/>
        <v>и</v>
      </c>
    </row>
    <row r="135" spans="2:16" x14ac:dyDescent="0.25">
      <c r="B135" s="3">
        <f t="shared" si="24"/>
        <v>125</v>
      </c>
      <c r="C135" s="3" t="str">
        <f t="shared" si="22"/>
        <v>.</v>
      </c>
      <c r="D135" s="3">
        <f t="shared" si="26"/>
        <v>3</v>
      </c>
      <c r="E135" s="3">
        <f t="shared" si="27"/>
        <v>41</v>
      </c>
      <c r="F135" s="3" t="str">
        <f t="shared" si="28"/>
        <v>0</v>
      </c>
      <c r="L135" s="3">
        <f t="shared" si="25"/>
        <v>282</v>
      </c>
      <c r="M135" s="3" t="str">
        <f t="shared" si="23"/>
        <v>т</v>
      </c>
      <c r="N135" s="3">
        <f t="shared" si="29"/>
        <v>27</v>
      </c>
      <c r="O135" s="3">
        <f t="shared" si="30"/>
        <v>14</v>
      </c>
      <c r="P135" s="3" t="str">
        <f t="shared" si="31"/>
        <v>е</v>
      </c>
    </row>
    <row r="136" spans="2:16" x14ac:dyDescent="0.25">
      <c r="B136" s="3">
        <f t="shared" si="24"/>
        <v>126</v>
      </c>
      <c r="C136" s="3" t="str">
        <f t="shared" si="22"/>
        <v>в</v>
      </c>
      <c r="D136" s="3">
        <f t="shared" si="26"/>
        <v>11</v>
      </c>
      <c r="E136" s="3">
        <f t="shared" si="27"/>
        <v>49</v>
      </c>
      <c r="F136" s="3" t="str">
        <f t="shared" si="28"/>
        <v>8</v>
      </c>
      <c r="L136" s="3">
        <f t="shared" si="25"/>
        <v>283</v>
      </c>
      <c r="M136" s="3" t="str">
        <f t="shared" si="23"/>
        <v>ж</v>
      </c>
      <c r="N136" s="3">
        <f t="shared" si="29"/>
        <v>15</v>
      </c>
      <c r="O136" s="3">
        <f t="shared" si="30"/>
        <v>2</v>
      </c>
      <c r="P136" s="3" t="str">
        <f t="shared" si="31"/>
        <v>,</v>
      </c>
    </row>
    <row r="137" spans="2:16" x14ac:dyDescent="0.25">
      <c r="B137" s="3">
        <f t="shared" si="24"/>
        <v>127</v>
      </c>
      <c r="C137" s="3" t="str">
        <f t="shared" si="22"/>
        <v>з</v>
      </c>
      <c r="D137" s="3">
        <f t="shared" si="26"/>
        <v>16</v>
      </c>
      <c r="E137" s="3">
        <f t="shared" si="27"/>
        <v>3</v>
      </c>
      <c r="F137" s="3" t="str">
        <f t="shared" si="28"/>
        <v>.</v>
      </c>
      <c r="L137" s="3">
        <f t="shared" si="25"/>
        <v>284</v>
      </c>
      <c r="M137" s="3" t="str">
        <f t="shared" si="23"/>
        <v>д</v>
      </c>
      <c r="N137" s="3">
        <f t="shared" si="29"/>
        <v>13</v>
      </c>
      <c r="O137" s="3">
        <f t="shared" si="30"/>
        <v>51</v>
      </c>
      <c r="P137" s="3" t="str">
        <f t="shared" si="31"/>
        <v xml:space="preserve"> </v>
      </c>
    </row>
    <row r="138" spans="2:16" x14ac:dyDescent="0.25">
      <c r="B138" s="3">
        <f t="shared" si="24"/>
        <v>128</v>
      </c>
      <c r="C138" s="3" t="str">
        <f t="shared" si="22"/>
        <v>&lt;</v>
      </c>
      <c r="D138" s="3">
        <f t="shared" si="26"/>
        <v>5</v>
      </c>
      <c r="E138" s="3">
        <f t="shared" si="27"/>
        <v>43</v>
      </c>
      <c r="F138" s="3" t="str">
        <f t="shared" si="28"/>
        <v>2</v>
      </c>
      <c r="L138" s="3">
        <f t="shared" si="25"/>
        <v>285</v>
      </c>
      <c r="M138" s="3" t="str">
        <f t="shared" si="23"/>
        <v>ю</v>
      </c>
      <c r="N138" s="3">
        <f t="shared" si="29"/>
        <v>39</v>
      </c>
      <c r="O138" s="3">
        <f t="shared" si="30"/>
        <v>26</v>
      </c>
      <c r="P138" s="3" t="str">
        <f t="shared" si="31"/>
        <v>с</v>
      </c>
    </row>
    <row r="139" spans="2:16" x14ac:dyDescent="0.25">
      <c r="B139" s="3">
        <f t="shared" si="24"/>
        <v>129</v>
      </c>
      <c r="C139" s="3" t="str">
        <f t="shared" si="22"/>
        <v>.</v>
      </c>
      <c r="D139" s="3">
        <f t="shared" ref="D139:D167" si="32">MATCH(C139,Алфавит,0)</f>
        <v>3</v>
      </c>
      <c r="E139" s="3">
        <f t="shared" ref="E139:E167" si="33">IF(MATCH(C139,Алфавит,0)- $D$6&lt;=0,MATCH(C139,Алфавит,0)- $D$6+51,MATCH(C139,Алфавит,0)- $D$6)</f>
        <v>41</v>
      </c>
      <c r="F139" s="3" t="str">
        <f t="shared" ref="F139:F167" si="34">INDEX(Алфавит,E139)</f>
        <v>0</v>
      </c>
      <c r="L139" s="3">
        <f t="shared" si="25"/>
        <v>286</v>
      </c>
      <c r="M139" s="3" t="str">
        <f t="shared" si="23"/>
        <v>д</v>
      </c>
      <c r="N139" s="3">
        <f t="shared" ref="N139:N167" si="35">MATCH(M139,Алфавит,0)</f>
        <v>13</v>
      </c>
      <c r="O139" s="3">
        <f t="shared" ref="O139:O167" si="36">IF(MATCH(M139,Алфавит,0)- $D$6&lt;=0,MATCH(M139,Алфавит,0)- $D$6+51,MATCH(M139,Алфавит,0)- $D$6)</f>
        <v>51</v>
      </c>
      <c r="P139" s="3" t="str">
        <f t="shared" ref="P139:P167" si="37">INDEX(Алфавит,O139)</f>
        <v xml:space="preserve"> </v>
      </c>
    </row>
    <row r="140" spans="2:16" x14ac:dyDescent="0.25">
      <c r="B140" s="3">
        <f t="shared" si="24"/>
        <v>130</v>
      </c>
      <c r="C140" s="3" t="str">
        <f t="shared" ref="C140:C167" si="38">MID($C$4,B140,1)</f>
        <v>.</v>
      </c>
      <c r="D140" s="3">
        <f t="shared" si="32"/>
        <v>3</v>
      </c>
      <c r="E140" s="3">
        <f t="shared" si="33"/>
        <v>41</v>
      </c>
      <c r="F140" s="3" t="str">
        <f t="shared" si="34"/>
        <v>0</v>
      </c>
      <c r="L140" s="3">
        <f t="shared" si="25"/>
        <v>287</v>
      </c>
      <c r="M140" s="3" t="str">
        <f t="shared" ref="M140:M167" si="39">MID($C$4,L140,1)</f>
        <v>0</v>
      </c>
      <c r="N140" s="3">
        <f t="shared" si="35"/>
        <v>41</v>
      </c>
      <c r="O140" s="3">
        <f t="shared" si="36"/>
        <v>28</v>
      </c>
      <c r="P140" s="3" t="str">
        <f t="shared" si="37"/>
        <v>у</v>
      </c>
    </row>
    <row r="141" spans="2:16" x14ac:dyDescent="0.25">
      <c r="B141" s="3">
        <f t="shared" ref="B141:B167" si="40">B140+1</f>
        <v>131</v>
      </c>
      <c r="C141" s="3" t="str">
        <f t="shared" si="38"/>
        <v>&lt;</v>
      </c>
      <c r="D141" s="3">
        <f t="shared" si="32"/>
        <v>5</v>
      </c>
      <c r="E141" s="3">
        <f t="shared" si="33"/>
        <v>43</v>
      </c>
      <c r="F141" s="3" t="str">
        <f t="shared" si="34"/>
        <v>2</v>
      </c>
      <c r="L141" s="3">
        <f t="shared" ref="L141:L167" si="41">L140+1</f>
        <v>288</v>
      </c>
      <c r="M141" s="3" t="str">
        <f t="shared" si="39"/>
        <v>п</v>
      </c>
      <c r="N141" s="3">
        <f t="shared" si="35"/>
        <v>24</v>
      </c>
      <c r="O141" s="3">
        <f t="shared" si="36"/>
        <v>11</v>
      </c>
      <c r="P141" s="3" t="str">
        <f t="shared" si="37"/>
        <v>в</v>
      </c>
    </row>
    <row r="142" spans="2:16" x14ac:dyDescent="0.25">
      <c r="B142" s="3">
        <f t="shared" si="40"/>
        <v>132</v>
      </c>
      <c r="C142" s="3" t="str">
        <f t="shared" si="38"/>
        <v>д</v>
      </c>
      <c r="D142" s="3">
        <f t="shared" si="32"/>
        <v>13</v>
      </c>
      <c r="E142" s="3">
        <f t="shared" si="33"/>
        <v>51</v>
      </c>
      <c r="F142" s="3" t="str">
        <f t="shared" si="34"/>
        <v xml:space="preserve"> </v>
      </c>
      <c r="L142" s="3">
        <f t="shared" si="41"/>
        <v>289</v>
      </c>
      <c r="M142" s="3" t="str">
        <f t="shared" si="39"/>
        <v>н</v>
      </c>
      <c r="N142" s="3">
        <f t="shared" si="35"/>
        <v>22</v>
      </c>
      <c r="O142" s="3">
        <f t="shared" si="36"/>
        <v>9</v>
      </c>
      <c r="P142" s="3" t="str">
        <f t="shared" si="37"/>
        <v>а</v>
      </c>
    </row>
    <row r="143" spans="2:16" x14ac:dyDescent="0.25">
      <c r="B143" s="3">
        <f t="shared" si="40"/>
        <v>133</v>
      </c>
      <c r="C143" s="3" t="str">
        <f t="shared" si="38"/>
        <v>ь</v>
      </c>
      <c r="D143" s="3">
        <f t="shared" si="32"/>
        <v>37</v>
      </c>
      <c r="E143" s="3">
        <f t="shared" si="33"/>
        <v>24</v>
      </c>
      <c r="F143" s="3" t="str">
        <f t="shared" si="34"/>
        <v>п</v>
      </c>
      <c r="L143" s="3">
        <f t="shared" si="41"/>
        <v>290</v>
      </c>
      <c r="M143" s="3" t="str">
        <f t="shared" si="39"/>
        <v>у</v>
      </c>
      <c r="N143" s="3">
        <f t="shared" si="35"/>
        <v>28</v>
      </c>
      <c r="O143" s="3">
        <f t="shared" si="36"/>
        <v>15</v>
      </c>
      <c r="P143" s="3" t="str">
        <f t="shared" si="37"/>
        <v>ж</v>
      </c>
    </row>
    <row r="144" spans="2:16" x14ac:dyDescent="0.25">
      <c r="B144" s="3">
        <f t="shared" si="40"/>
        <v>134</v>
      </c>
      <c r="C144" s="3" t="str">
        <f t="shared" si="38"/>
        <v>ы</v>
      </c>
      <c r="D144" s="3">
        <f t="shared" si="32"/>
        <v>36</v>
      </c>
      <c r="E144" s="3">
        <f t="shared" si="33"/>
        <v>23</v>
      </c>
      <c r="F144" s="3" t="str">
        <f t="shared" si="34"/>
        <v>о</v>
      </c>
      <c r="L144" s="3">
        <f t="shared" si="41"/>
        <v>291</v>
      </c>
      <c r="M144" s="3" t="str">
        <f t="shared" si="39"/>
        <v>т</v>
      </c>
      <c r="N144" s="3">
        <f t="shared" si="35"/>
        <v>27</v>
      </c>
      <c r="O144" s="3">
        <f t="shared" si="36"/>
        <v>14</v>
      </c>
      <c r="P144" s="3" t="str">
        <f t="shared" si="37"/>
        <v>е</v>
      </c>
    </row>
    <row r="145" spans="2:16" x14ac:dyDescent="0.25">
      <c r="B145" s="3">
        <f t="shared" si="40"/>
        <v>135</v>
      </c>
      <c r="C145" s="3" t="str">
        <f t="shared" si="38"/>
        <v>э</v>
      </c>
      <c r="D145" s="3">
        <f t="shared" si="32"/>
        <v>38</v>
      </c>
      <c r="E145" s="3">
        <f t="shared" si="33"/>
        <v>25</v>
      </c>
      <c r="F145" s="3" t="str">
        <f t="shared" si="34"/>
        <v>р</v>
      </c>
      <c r="L145" s="3">
        <f t="shared" si="41"/>
        <v>292</v>
      </c>
      <c r="M145" s="3" t="str">
        <f t="shared" si="39"/>
        <v>ъ</v>
      </c>
      <c r="N145" s="3">
        <f t="shared" si="35"/>
        <v>35</v>
      </c>
      <c r="O145" s="3">
        <f t="shared" si="36"/>
        <v>22</v>
      </c>
      <c r="P145" s="3" t="str">
        <f t="shared" si="37"/>
        <v>н</v>
      </c>
    </row>
    <row r="146" spans="2:16" x14ac:dyDescent="0.25">
      <c r="B146" s="3">
        <f t="shared" si="40"/>
        <v>136</v>
      </c>
      <c r="C146" s="3" t="str">
        <f t="shared" si="38"/>
        <v>2</v>
      </c>
      <c r="D146" s="3">
        <f t="shared" si="32"/>
        <v>43</v>
      </c>
      <c r="E146" s="3">
        <f t="shared" si="33"/>
        <v>30</v>
      </c>
      <c r="F146" s="3" t="str">
        <f t="shared" si="34"/>
        <v>х</v>
      </c>
      <c r="L146" s="3">
        <f t="shared" si="41"/>
        <v>293</v>
      </c>
      <c r="M146" s="3" t="str">
        <f t="shared" si="39"/>
        <v>х</v>
      </c>
      <c r="N146" s="3">
        <f t="shared" si="35"/>
        <v>30</v>
      </c>
      <c r="O146" s="3">
        <f t="shared" si="36"/>
        <v>17</v>
      </c>
      <c r="P146" s="3" t="str">
        <f t="shared" si="37"/>
        <v>и</v>
      </c>
    </row>
    <row r="147" spans="2:16" x14ac:dyDescent="0.25">
      <c r="B147" s="3">
        <f t="shared" si="40"/>
        <v>137</v>
      </c>
      <c r="C147" s="3" t="str">
        <f t="shared" si="38"/>
        <v>0</v>
      </c>
      <c r="D147" s="3">
        <f t="shared" si="32"/>
        <v>41</v>
      </c>
      <c r="E147" s="3">
        <f t="shared" si="33"/>
        <v>28</v>
      </c>
      <c r="F147" s="3" t="str">
        <f t="shared" si="34"/>
        <v>у</v>
      </c>
      <c r="L147" s="3">
        <f t="shared" si="41"/>
        <v>294</v>
      </c>
      <c r="M147" s="3" t="str">
        <f t="shared" si="39"/>
        <v>т</v>
      </c>
      <c r="N147" s="3">
        <f t="shared" si="35"/>
        <v>27</v>
      </c>
      <c r="O147" s="3">
        <f t="shared" si="36"/>
        <v>14</v>
      </c>
      <c r="P147" s="3" t="str">
        <f t="shared" si="37"/>
        <v>е</v>
      </c>
    </row>
    <row r="148" spans="2:16" x14ac:dyDescent="0.25">
      <c r="B148" s="3">
        <f t="shared" si="40"/>
        <v>138</v>
      </c>
      <c r="C148" s="3" t="str">
        <f t="shared" si="38"/>
        <v>ъ</v>
      </c>
      <c r="D148" s="3">
        <f t="shared" si="32"/>
        <v>35</v>
      </c>
      <c r="E148" s="3">
        <f t="shared" si="33"/>
        <v>22</v>
      </c>
      <c r="F148" s="3" t="str">
        <f t="shared" si="34"/>
        <v>н</v>
      </c>
      <c r="L148" s="3">
        <f t="shared" si="41"/>
        <v>295</v>
      </c>
      <c r="M148" s="3" t="str">
        <f t="shared" si="39"/>
        <v>щ</v>
      </c>
      <c r="N148" s="3">
        <f t="shared" si="35"/>
        <v>34</v>
      </c>
      <c r="O148" s="3">
        <f t="shared" si="36"/>
        <v>21</v>
      </c>
      <c r="P148" s="3" t="str">
        <f t="shared" si="37"/>
        <v>м</v>
      </c>
    </row>
    <row r="149" spans="2:16" x14ac:dyDescent="0.25">
      <c r="B149" s="3">
        <f t="shared" si="40"/>
        <v>139</v>
      </c>
      <c r="C149" s="3" t="str">
        <f t="shared" si="38"/>
        <v>д</v>
      </c>
      <c r="D149" s="3">
        <f t="shared" si="32"/>
        <v>13</v>
      </c>
      <c r="E149" s="3">
        <f t="shared" si="33"/>
        <v>51</v>
      </c>
      <c r="F149" s="3" t="str">
        <f t="shared" si="34"/>
        <v xml:space="preserve"> </v>
      </c>
      <c r="L149" s="3">
        <f t="shared" si="41"/>
        <v>296</v>
      </c>
      <c r="M149" s="3" t="str">
        <f t="shared" si="39"/>
        <v>д</v>
      </c>
      <c r="N149" s="3">
        <f t="shared" si="35"/>
        <v>13</v>
      </c>
      <c r="O149" s="3">
        <f t="shared" si="36"/>
        <v>51</v>
      </c>
      <c r="P149" s="3" t="str">
        <f t="shared" si="37"/>
        <v xml:space="preserve"> </v>
      </c>
    </row>
    <row r="150" spans="2:16" x14ac:dyDescent="0.25">
      <c r="B150" s="3">
        <f t="shared" si="40"/>
        <v>140</v>
      </c>
      <c r="C150" s="3" t="str">
        <f t="shared" si="38"/>
        <v>с</v>
      </c>
      <c r="D150" s="3">
        <f t="shared" si="32"/>
        <v>26</v>
      </c>
      <c r="E150" s="3">
        <f t="shared" si="33"/>
        <v>13</v>
      </c>
      <c r="F150" s="3" t="str">
        <f t="shared" si="34"/>
        <v>д</v>
      </c>
      <c r="L150" s="3">
        <f t="shared" si="41"/>
        <v>297</v>
      </c>
      <c r="M150" s="3" t="str">
        <f t="shared" si="39"/>
        <v>х</v>
      </c>
      <c r="N150" s="3">
        <f t="shared" si="35"/>
        <v>30</v>
      </c>
      <c r="O150" s="3">
        <f t="shared" si="36"/>
        <v>17</v>
      </c>
      <c r="P150" s="3" t="str">
        <f t="shared" si="37"/>
        <v>и</v>
      </c>
    </row>
    <row r="151" spans="2:16" x14ac:dyDescent="0.25">
      <c r="B151" s="3">
        <f t="shared" si="40"/>
        <v>141</v>
      </c>
      <c r="C151" s="3" t="str">
        <f t="shared" si="38"/>
        <v>х</v>
      </c>
      <c r="D151" s="3">
        <f t="shared" si="32"/>
        <v>30</v>
      </c>
      <c r="E151" s="3">
        <f t="shared" si="33"/>
        <v>17</v>
      </c>
      <c r="F151" s="3" t="str">
        <f t="shared" si="34"/>
        <v>и</v>
      </c>
      <c r="L151" s="3">
        <f t="shared" si="41"/>
        <v>298</v>
      </c>
      <c r="M151" s="3" t="str">
        <f t="shared" si="39"/>
        <v>р</v>
      </c>
      <c r="N151" s="3">
        <f t="shared" si="35"/>
        <v>25</v>
      </c>
      <c r="O151" s="3">
        <f t="shared" si="36"/>
        <v>12</v>
      </c>
      <c r="P151" s="3" t="str">
        <f t="shared" si="37"/>
        <v>г</v>
      </c>
    </row>
    <row r="152" spans="2:16" x14ac:dyDescent="0.25">
      <c r="B152" s="3">
        <f t="shared" si="40"/>
        <v>142</v>
      </c>
      <c r="C152" s="3" t="str">
        <f t="shared" si="38"/>
        <v>щ</v>
      </c>
      <c r="D152" s="3">
        <f t="shared" si="32"/>
        <v>34</v>
      </c>
      <c r="E152" s="3">
        <f t="shared" si="33"/>
        <v>21</v>
      </c>
      <c r="F152" s="3" t="str">
        <f t="shared" si="34"/>
        <v>м</v>
      </c>
      <c r="L152" s="3">
        <f t="shared" si="41"/>
        <v>299</v>
      </c>
      <c r="M152" s="3" t="str">
        <f t="shared" si="39"/>
        <v>ы</v>
      </c>
      <c r="N152" s="3">
        <f t="shared" si="35"/>
        <v>36</v>
      </c>
      <c r="O152" s="3">
        <f t="shared" si="36"/>
        <v>23</v>
      </c>
      <c r="P152" s="3" t="str">
        <f t="shared" si="37"/>
        <v>о</v>
      </c>
    </row>
    <row r="153" spans="2:16" x14ac:dyDescent="0.25">
      <c r="B153" s="3">
        <f t="shared" si="40"/>
        <v>143</v>
      </c>
      <c r="C153" s="3" t="str">
        <f t="shared" si="38"/>
        <v>х</v>
      </c>
      <c r="D153" s="3">
        <f t="shared" si="32"/>
        <v>30</v>
      </c>
      <c r="E153" s="3">
        <f t="shared" si="33"/>
        <v>17</v>
      </c>
      <c r="F153" s="3" t="str">
        <f t="shared" si="34"/>
        <v>и</v>
      </c>
      <c r="L153" s="3">
        <f t="shared" si="41"/>
        <v>300</v>
      </c>
      <c r="M153" s="3" t="str">
        <f t="shared" si="39"/>
        <v>э</v>
      </c>
      <c r="N153" s="3">
        <f t="shared" si="35"/>
        <v>38</v>
      </c>
      <c r="O153" s="3">
        <f t="shared" si="36"/>
        <v>25</v>
      </c>
      <c r="P153" s="3" t="str">
        <f t="shared" si="37"/>
        <v>р</v>
      </c>
    </row>
    <row r="154" spans="2:16" x14ac:dyDescent="0.25">
      <c r="B154" s="3">
        <f t="shared" si="40"/>
        <v>144</v>
      </c>
      <c r="C154" s="3" t="str">
        <f t="shared" si="38"/>
        <v>я</v>
      </c>
      <c r="D154" s="3">
        <f t="shared" si="32"/>
        <v>40</v>
      </c>
      <c r="E154" s="3">
        <f t="shared" si="33"/>
        <v>27</v>
      </c>
      <c r="F154" s="3" t="str">
        <f t="shared" si="34"/>
        <v>т</v>
      </c>
      <c r="L154" s="3">
        <f t="shared" si="41"/>
        <v>301</v>
      </c>
      <c r="M154" s="3" t="str">
        <f t="shared" si="39"/>
        <v>9</v>
      </c>
      <c r="N154" s="3">
        <f t="shared" si="35"/>
        <v>50</v>
      </c>
      <c r="O154" s="3">
        <f t="shared" si="36"/>
        <v>37</v>
      </c>
      <c r="P154" s="3" t="str">
        <f t="shared" si="37"/>
        <v>ь</v>
      </c>
    </row>
    <row r="155" spans="2:16" x14ac:dyDescent="0.25">
      <c r="B155" s="3">
        <f t="shared" si="40"/>
        <v>145</v>
      </c>
      <c r="C155" s="3" t="str">
        <f t="shared" si="38"/>
        <v>э</v>
      </c>
      <c r="D155" s="3">
        <f t="shared" si="32"/>
        <v>38</v>
      </c>
      <c r="E155" s="3">
        <f t="shared" si="33"/>
        <v>25</v>
      </c>
      <c r="F155" s="3" t="str">
        <f t="shared" si="34"/>
        <v>р</v>
      </c>
      <c r="L155" s="3">
        <f t="shared" si="41"/>
        <v>302</v>
      </c>
      <c r="M155" s="3" t="str">
        <f t="shared" si="39"/>
        <v>д</v>
      </c>
      <c r="N155" s="3">
        <f t="shared" si="35"/>
        <v>13</v>
      </c>
      <c r="O155" s="3">
        <f t="shared" si="36"/>
        <v>51</v>
      </c>
      <c r="P155" s="3" t="str">
        <f t="shared" si="37"/>
        <v xml:space="preserve"> </v>
      </c>
    </row>
    <row r="156" spans="2:16" x14ac:dyDescent="0.25">
      <c r="B156" s="3">
        <f t="shared" si="40"/>
        <v>146</v>
      </c>
      <c r="C156" s="3" t="str">
        <f t="shared" si="38"/>
        <v>х</v>
      </c>
      <c r="D156" s="3">
        <f t="shared" si="32"/>
        <v>30</v>
      </c>
      <c r="E156" s="3">
        <f t="shared" si="33"/>
        <v>17</v>
      </c>
      <c r="F156" s="3" t="str">
        <f t="shared" si="34"/>
        <v>и</v>
      </c>
      <c r="L156" s="3">
        <f t="shared" si="41"/>
        <v>303</v>
      </c>
      <c r="M156" s="3" t="str">
        <f t="shared" si="39"/>
        <v>1</v>
      </c>
      <c r="N156" s="3">
        <f t="shared" si="35"/>
        <v>42</v>
      </c>
      <c r="O156" s="3">
        <f t="shared" si="36"/>
        <v>29</v>
      </c>
      <c r="P156" s="3" t="str">
        <f t="shared" si="37"/>
        <v>ф</v>
      </c>
    </row>
    <row r="157" spans="2:16" x14ac:dyDescent="0.25">
      <c r="B157" s="3">
        <f t="shared" si="40"/>
        <v>147</v>
      </c>
      <c r="C157" s="3" t="str">
        <f t="shared" si="38"/>
        <v>ц</v>
      </c>
      <c r="D157" s="3">
        <f t="shared" si="32"/>
        <v>31</v>
      </c>
      <c r="E157" s="3">
        <f t="shared" si="33"/>
        <v>18</v>
      </c>
      <c r="F157" s="3" t="str">
        <f t="shared" si="34"/>
        <v>й</v>
      </c>
      <c r="L157" s="3">
        <f t="shared" si="41"/>
        <v>304</v>
      </c>
      <c r="M157" s="3" t="str">
        <f t="shared" si="39"/>
        <v>т</v>
      </c>
      <c r="N157" s="3">
        <f t="shared" si="35"/>
        <v>27</v>
      </c>
      <c r="O157" s="3">
        <f t="shared" si="36"/>
        <v>14</v>
      </c>
      <c r="P157" s="3" t="str">
        <f t="shared" si="37"/>
        <v>е</v>
      </c>
    </row>
    <row r="158" spans="2:16" x14ac:dyDescent="0.25">
      <c r="B158" s="3">
        <f t="shared" si="40"/>
        <v>148</v>
      </c>
      <c r="C158" s="3" t="str">
        <f t="shared" si="38"/>
        <v>д</v>
      </c>
      <c r="D158" s="3">
        <f t="shared" si="32"/>
        <v>13</v>
      </c>
      <c r="E158" s="3">
        <f t="shared" si="33"/>
        <v>51</v>
      </c>
      <c r="F158" s="3" t="str">
        <f t="shared" si="34"/>
        <v xml:space="preserve"> </v>
      </c>
      <c r="L158" s="3">
        <f t="shared" si="41"/>
        <v>305</v>
      </c>
      <c r="M158" s="3" t="str">
        <f t="shared" si="39"/>
        <v>ы</v>
      </c>
      <c r="N158" s="3">
        <f t="shared" si="35"/>
        <v>36</v>
      </c>
      <c r="O158" s="3">
        <f t="shared" si="36"/>
        <v>23</v>
      </c>
      <c r="P158" s="3" t="str">
        <f t="shared" si="37"/>
        <v>о</v>
      </c>
    </row>
    <row r="159" spans="2:16" x14ac:dyDescent="0.25">
      <c r="B159" s="3">
        <f t="shared" si="40"/>
        <v>149</v>
      </c>
      <c r="C159" s="3" t="str">
        <f t="shared" si="38"/>
        <v>с</v>
      </c>
      <c r="D159" s="3">
        <f t="shared" si="32"/>
        <v>26</v>
      </c>
      <c r="E159" s="3">
        <f t="shared" si="33"/>
        <v>13</v>
      </c>
      <c r="F159" s="3" t="str">
        <f t="shared" si="34"/>
        <v>д</v>
      </c>
      <c r="L159" s="3">
        <f t="shared" si="41"/>
        <v>306</v>
      </c>
      <c r="M159" s="3" t="str">
        <f t="shared" si="39"/>
        <v>с</v>
      </c>
      <c r="N159" s="3">
        <f t="shared" si="35"/>
        <v>26</v>
      </c>
      <c r="O159" s="3">
        <f t="shared" si="36"/>
        <v>13</v>
      </c>
      <c r="P159" s="3" t="str">
        <f t="shared" si="37"/>
        <v>д</v>
      </c>
    </row>
    <row r="160" spans="2:16" x14ac:dyDescent="0.25">
      <c r="B160" s="3">
        <f t="shared" si="40"/>
        <v>150</v>
      </c>
      <c r="C160" s="3" t="str">
        <f t="shared" si="38"/>
        <v>щ</v>
      </c>
      <c r="D160" s="3">
        <f t="shared" si="32"/>
        <v>34</v>
      </c>
      <c r="E160" s="3">
        <f t="shared" si="33"/>
        <v>21</v>
      </c>
      <c r="F160" s="3" t="str">
        <f t="shared" si="34"/>
        <v>м</v>
      </c>
      <c r="L160" s="3">
        <f t="shared" si="41"/>
        <v>307</v>
      </c>
      <c r="M160" s="3" t="str">
        <f t="shared" si="39"/>
        <v>ы</v>
      </c>
      <c r="N160" s="3">
        <f t="shared" si="35"/>
        <v>36</v>
      </c>
      <c r="O160" s="3">
        <f t="shared" si="36"/>
        <v>23</v>
      </c>
      <c r="P160" s="3" t="str">
        <f t="shared" si="37"/>
        <v>о</v>
      </c>
    </row>
    <row r="161" spans="2:16" x14ac:dyDescent="0.25">
      <c r="B161" s="3">
        <f t="shared" si="40"/>
        <v>151</v>
      </c>
      <c r="C161" s="3" t="str">
        <f t="shared" si="38"/>
        <v>х</v>
      </c>
      <c r="D161" s="3">
        <f t="shared" si="32"/>
        <v>30</v>
      </c>
      <c r="E161" s="3">
        <f t="shared" si="33"/>
        <v>17</v>
      </c>
      <c r="F161" s="3" t="str">
        <f t="shared" si="34"/>
        <v>и</v>
      </c>
      <c r="L161" s="3">
        <f t="shared" si="41"/>
        <v>308</v>
      </c>
      <c r="M161" s="3" t="str">
        <f t="shared" si="39"/>
        <v>ю</v>
      </c>
      <c r="N161" s="3">
        <f t="shared" si="35"/>
        <v>39</v>
      </c>
      <c r="O161" s="3">
        <f t="shared" si="36"/>
        <v>26</v>
      </c>
      <c r="P161" s="3" t="str">
        <f t="shared" si="37"/>
        <v>с</v>
      </c>
    </row>
    <row r="162" spans="2:16" x14ac:dyDescent="0.25">
      <c r="B162" s="3">
        <f t="shared" si="40"/>
        <v>152</v>
      </c>
      <c r="C162" s="3" t="str">
        <f t="shared" si="38"/>
        <v>я</v>
      </c>
      <c r="D162" s="3">
        <f t="shared" si="32"/>
        <v>40</v>
      </c>
      <c r="E162" s="3">
        <f t="shared" si="33"/>
        <v>27</v>
      </c>
      <c r="F162" s="3" t="str">
        <f t="shared" si="34"/>
        <v>т</v>
      </c>
      <c r="L162" s="3">
        <f t="shared" si="41"/>
        <v>309</v>
      </c>
      <c r="M162" s="3" t="str">
        <f t="shared" si="39"/>
        <v>9</v>
      </c>
      <c r="N162" s="3">
        <f t="shared" si="35"/>
        <v>50</v>
      </c>
      <c r="O162" s="3">
        <f t="shared" si="36"/>
        <v>37</v>
      </c>
      <c r="P162" s="3" t="str">
        <f t="shared" si="37"/>
        <v>ь</v>
      </c>
    </row>
    <row r="163" spans="2:16" x14ac:dyDescent="0.25">
      <c r="B163" s="3">
        <f t="shared" si="40"/>
        <v>153</v>
      </c>
      <c r="C163" s="3" t="str">
        <f t="shared" si="38"/>
        <v>э</v>
      </c>
      <c r="D163" s="3">
        <f t="shared" si="32"/>
        <v>38</v>
      </c>
      <c r="E163" s="3">
        <f t="shared" si="33"/>
        <v>25</v>
      </c>
      <c r="F163" s="3" t="str">
        <f t="shared" si="34"/>
        <v>р</v>
      </c>
      <c r="L163" s="3">
        <f t="shared" si="41"/>
        <v>310</v>
      </c>
      <c r="M163" s="3" t="str">
        <f t="shared" si="39"/>
        <v>т</v>
      </c>
      <c r="N163" s="3">
        <f t="shared" si="35"/>
        <v>27</v>
      </c>
      <c r="O163" s="3">
        <f t="shared" si="36"/>
        <v>14</v>
      </c>
      <c r="P163" s="3" t="str">
        <f t="shared" si="37"/>
        <v>е</v>
      </c>
    </row>
    <row r="164" spans="2:16" x14ac:dyDescent="0.25">
      <c r="B164" s="3">
        <f t="shared" si="40"/>
        <v>154</v>
      </c>
      <c r="C164" s="3" t="str">
        <f t="shared" si="38"/>
        <v>х</v>
      </c>
      <c r="D164" s="3">
        <f t="shared" si="32"/>
        <v>30</v>
      </c>
      <c r="E164" s="3">
        <f t="shared" si="33"/>
        <v>17</v>
      </c>
      <c r="F164" s="3" t="str">
        <f t="shared" si="34"/>
        <v>и</v>
      </c>
      <c r="L164" s="3">
        <f t="shared" si="41"/>
        <v>311</v>
      </c>
      <c r="M164" s="3" t="str">
        <f t="shared" si="39"/>
        <v>п</v>
      </c>
      <c r="N164" s="3">
        <f t="shared" si="35"/>
        <v>24</v>
      </c>
      <c r="O164" s="3">
        <f t="shared" si="36"/>
        <v>11</v>
      </c>
      <c r="P164" s="3" t="str">
        <f t="shared" si="37"/>
        <v>в</v>
      </c>
    </row>
    <row r="165" spans="2:16" x14ac:dyDescent="0.25">
      <c r="B165" s="3">
        <f t="shared" si="40"/>
        <v>155</v>
      </c>
      <c r="C165" s="3" t="str">
        <f t="shared" si="38"/>
        <v>т</v>
      </c>
      <c r="D165" s="3">
        <f t="shared" si="32"/>
        <v>27</v>
      </c>
      <c r="E165" s="3">
        <f t="shared" si="33"/>
        <v>14</v>
      </c>
      <c r="F165" s="3" t="str">
        <f t="shared" si="34"/>
        <v>е</v>
      </c>
      <c r="L165" s="3">
        <f t="shared" si="41"/>
        <v>312</v>
      </c>
      <c r="M165" s="3" t="str">
        <f t="shared" si="39"/>
        <v>х</v>
      </c>
      <c r="N165" s="3">
        <f t="shared" si="35"/>
        <v>30</v>
      </c>
      <c r="O165" s="3">
        <f t="shared" si="36"/>
        <v>17</v>
      </c>
      <c r="P165" s="3" t="str">
        <f t="shared" si="37"/>
        <v>и</v>
      </c>
    </row>
    <row r="166" spans="2:16" x14ac:dyDescent="0.25">
      <c r="B166" s="3">
        <f t="shared" si="40"/>
        <v>156</v>
      </c>
      <c r="C166" s="3" t="str">
        <f t="shared" si="38"/>
        <v>п</v>
      </c>
      <c r="D166" s="3">
        <f t="shared" si="32"/>
        <v>24</v>
      </c>
      <c r="E166" s="3">
        <f t="shared" si="33"/>
        <v>11</v>
      </c>
      <c r="F166" s="3" t="str">
        <f t="shared" si="34"/>
        <v>в</v>
      </c>
      <c r="L166" s="3">
        <f t="shared" si="41"/>
        <v>313</v>
      </c>
      <c r="M166" s="3" t="str">
        <f t="shared" si="39"/>
        <v>4</v>
      </c>
      <c r="N166" s="3">
        <f t="shared" si="35"/>
        <v>45</v>
      </c>
      <c r="O166" s="3">
        <f t="shared" si="36"/>
        <v>32</v>
      </c>
      <c r="P166" s="3" t="str">
        <f t="shared" si="37"/>
        <v>ч</v>
      </c>
    </row>
    <row r="167" spans="2:16" x14ac:dyDescent="0.25">
      <c r="B167" s="3">
        <f t="shared" si="40"/>
        <v>157</v>
      </c>
      <c r="C167" s="3" t="str">
        <f t="shared" si="38"/>
        <v>х</v>
      </c>
      <c r="D167" s="3">
        <f t="shared" si="32"/>
        <v>30</v>
      </c>
      <c r="E167" s="3">
        <f t="shared" si="33"/>
        <v>17</v>
      </c>
      <c r="F167" s="3" t="str">
        <f t="shared" si="34"/>
        <v>и</v>
      </c>
      <c r="L167" s="3">
        <f t="shared" si="41"/>
        <v>314</v>
      </c>
      <c r="M167" s="3" t="str">
        <f t="shared" si="39"/>
        <v>з</v>
      </c>
      <c r="N167" s="3">
        <f t="shared" si="35"/>
        <v>16</v>
      </c>
      <c r="O167" s="3">
        <f t="shared" si="36"/>
        <v>3</v>
      </c>
      <c r="P167" s="3" t="str">
        <f t="shared" si="37"/>
        <v>.</v>
      </c>
    </row>
  </sheetData>
  <mergeCells count="11">
    <mergeCell ref="T26:W26"/>
    <mergeCell ref="T27:W27"/>
    <mergeCell ref="S22:U23"/>
    <mergeCell ref="S17:T18"/>
    <mergeCell ref="U17:AE18"/>
    <mergeCell ref="C4:N5"/>
    <mergeCell ref="B4:B5"/>
    <mergeCell ref="R4:R5"/>
    <mergeCell ref="S4:AD5"/>
    <mergeCell ref="S13:T14"/>
    <mergeCell ref="U13:AE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7"/>
  <sheetViews>
    <sheetView topLeftCell="H41" workbookViewId="0">
      <selection activeCell="S4" sqref="S4"/>
    </sheetView>
  </sheetViews>
  <sheetFormatPr defaultRowHeight="15" x14ac:dyDescent="0.25"/>
  <sheetData>
    <row r="3" spans="2:14" x14ac:dyDescent="0.25">
      <c r="B3" s="15" t="s">
        <v>24</v>
      </c>
      <c r="C3" s="16"/>
      <c r="D3" s="16"/>
      <c r="E3" s="17"/>
      <c r="H3" s="34" t="s">
        <v>30</v>
      </c>
      <c r="I3" s="35"/>
      <c r="J3" s="35"/>
      <c r="K3" s="36"/>
      <c r="M3" s="14" t="s">
        <v>31</v>
      </c>
      <c r="N3" s="14"/>
    </row>
    <row r="4" spans="2:14" ht="60" x14ac:dyDescent="0.25">
      <c r="B4" s="6" t="s">
        <v>25</v>
      </c>
      <c r="C4" s="7" t="s">
        <v>26</v>
      </c>
      <c r="D4" s="6" t="s">
        <v>27</v>
      </c>
      <c r="E4" s="6" t="s">
        <v>28</v>
      </c>
      <c r="H4" s="6" t="s">
        <v>25</v>
      </c>
      <c r="I4" s="7" t="s">
        <v>26</v>
      </c>
      <c r="J4" s="6" t="s">
        <v>27</v>
      </c>
      <c r="K4" s="6" t="s">
        <v>28</v>
      </c>
      <c r="M4" s="6" t="s">
        <v>32</v>
      </c>
      <c r="N4" s="6" t="s">
        <v>33</v>
      </c>
    </row>
    <row r="5" spans="2:14" x14ac:dyDescent="0.25">
      <c r="B5" s="2">
        <v>51</v>
      </c>
      <c r="C5" s="3" t="str">
        <f t="shared" ref="C5:C36" si="0">INDEX(Алфавит,B5)</f>
        <v xml:space="preserve"> </v>
      </c>
      <c r="D5" s="3">
        <f>LEN(Шифрование!$B$5)-LEN(SUBSTITUTE(Шифрование!$B$5,C5,""))</f>
        <v>36</v>
      </c>
      <c r="E5" s="3">
        <f t="shared" ref="E5:E36" si="1">IF(D5=0,0,D5/D$56)</f>
        <v>0.11464968152866242</v>
      </c>
      <c r="H5" s="2">
        <v>13</v>
      </c>
      <c r="I5" s="3" t="str">
        <f t="shared" ref="I5:I36" si="2">INDEX(Алфавит,H5)</f>
        <v>д</v>
      </c>
      <c r="J5" s="3">
        <f>LEN(Шифрование!$O$4)-LEN(SUBSTITUTE(Шифрование!$O$4,I5,""))</f>
        <v>36</v>
      </c>
      <c r="K5" s="3">
        <f t="shared" ref="K5:K36" si="3">IF(J5=0,0,J5/J$56)</f>
        <v>0.11464968152866242</v>
      </c>
      <c r="M5" s="2" t="s">
        <v>34</v>
      </c>
      <c r="N5" s="10">
        <v>0.109169696969697</v>
      </c>
    </row>
    <row r="6" spans="2:14" x14ac:dyDescent="0.25">
      <c r="B6" s="2">
        <v>14</v>
      </c>
      <c r="C6" s="3" t="str">
        <f t="shared" si="0"/>
        <v>е</v>
      </c>
      <c r="D6" s="3">
        <f>LEN(Шифрование!$B$5)-LEN(SUBSTITUTE(Шифрование!$B$5,C6,""))</f>
        <v>32</v>
      </c>
      <c r="E6" s="3">
        <f t="shared" si="1"/>
        <v>0.10191082802547771</v>
      </c>
      <c r="H6" s="2">
        <v>27</v>
      </c>
      <c r="I6" s="3" t="str">
        <f t="shared" si="2"/>
        <v>т</v>
      </c>
      <c r="J6" s="3">
        <f>LEN(Шифрование!$O$4)-LEN(SUBSTITUTE(Шифрование!$O$4,I6,""))</f>
        <v>32</v>
      </c>
      <c r="K6" s="3">
        <f t="shared" si="3"/>
        <v>0.10191082802547771</v>
      </c>
      <c r="M6" s="2" t="s">
        <v>35</v>
      </c>
      <c r="N6" s="10">
        <v>8.3969696969696972E-2</v>
      </c>
    </row>
    <row r="7" spans="2:14" x14ac:dyDescent="0.25">
      <c r="B7" s="2">
        <v>17</v>
      </c>
      <c r="C7" s="3" t="str">
        <f t="shared" si="0"/>
        <v>и</v>
      </c>
      <c r="D7" s="3">
        <f>LEN(Шифрование!$B$5)-LEN(SUBSTITUTE(Шифрование!$B$5,C7,""))</f>
        <v>24</v>
      </c>
      <c r="E7" s="3">
        <f t="shared" si="1"/>
        <v>7.6433121019108277E-2</v>
      </c>
      <c r="H7" s="2">
        <v>30</v>
      </c>
      <c r="I7" s="3" t="str">
        <f t="shared" si="2"/>
        <v>х</v>
      </c>
      <c r="J7" s="3">
        <f>LEN(Шифрование!$O$4)-LEN(SUBSTITUTE(Шифрование!$O$4,I7,""))</f>
        <v>24</v>
      </c>
      <c r="K7" s="3">
        <f t="shared" si="3"/>
        <v>7.6433121019108277E-2</v>
      </c>
      <c r="M7" s="2" t="s">
        <v>36</v>
      </c>
      <c r="N7" s="10">
        <v>7.9569696969696971E-2</v>
      </c>
    </row>
    <row r="8" spans="2:14" x14ac:dyDescent="0.25">
      <c r="B8" s="2">
        <v>23</v>
      </c>
      <c r="C8" s="3" t="str">
        <f t="shared" si="0"/>
        <v>о</v>
      </c>
      <c r="D8" s="3">
        <f>LEN(Шифрование!$B$5)-LEN(SUBSTITUTE(Шифрование!$B$5,C8,""))</f>
        <v>22</v>
      </c>
      <c r="E8" s="3">
        <f t="shared" si="1"/>
        <v>7.0063694267515922E-2</v>
      </c>
      <c r="H8" s="2">
        <v>36</v>
      </c>
      <c r="I8" s="3" t="str">
        <f t="shared" si="2"/>
        <v>ы</v>
      </c>
      <c r="J8" s="3">
        <f>LEN(Шифрование!$O$4)-LEN(SUBSTITUTE(Шифрование!$O$4,I8,""))</f>
        <v>22</v>
      </c>
      <c r="K8" s="3">
        <f t="shared" si="3"/>
        <v>7.0063694267515922E-2</v>
      </c>
      <c r="M8" s="2" t="s">
        <v>37</v>
      </c>
      <c r="N8" s="10">
        <v>7.2969696969696962E-2</v>
      </c>
    </row>
    <row r="9" spans="2:14" x14ac:dyDescent="0.25">
      <c r="B9" s="2">
        <v>22</v>
      </c>
      <c r="C9" s="3" t="str">
        <f t="shared" si="0"/>
        <v>н</v>
      </c>
      <c r="D9" s="3">
        <f>LEN(Шифрование!$B$5)-LEN(SUBSTITUTE(Шифрование!$B$5,C9,""))</f>
        <v>20</v>
      </c>
      <c r="E9" s="3">
        <f t="shared" si="1"/>
        <v>6.3694267515923567E-2</v>
      </c>
      <c r="H9" s="2">
        <v>35</v>
      </c>
      <c r="I9" s="3" t="str">
        <f t="shared" si="2"/>
        <v>ъ</v>
      </c>
      <c r="J9" s="3">
        <f>LEN(Шифрование!$O$4)-LEN(SUBSTITUTE(Шифрование!$O$4,I9,""))</f>
        <v>20</v>
      </c>
      <c r="K9" s="3">
        <f t="shared" si="3"/>
        <v>6.3694267515923567E-2</v>
      </c>
      <c r="M9" s="2" t="s">
        <v>38</v>
      </c>
      <c r="N9" s="10">
        <v>6.646969696969697E-2</v>
      </c>
    </row>
    <row r="10" spans="2:14" x14ac:dyDescent="0.25">
      <c r="B10" s="2">
        <v>9</v>
      </c>
      <c r="C10" s="3" t="str">
        <f t="shared" si="0"/>
        <v>а</v>
      </c>
      <c r="D10" s="3">
        <f>LEN(Шифрование!$B$5)-LEN(SUBSTITUTE(Шифрование!$B$5,C10,""))</f>
        <v>19</v>
      </c>
      <c r="E10" s="3">
        <f t="shared" si="1"/>
        <v>6.0509554140127389E-2</v>
      </c>
      <c r="H10" s="2">
        <v>22</v>
      </c>
      <c r="I10" s="3" t="str">
        <f t="shared" si="2"/>
        <v>н</v>
      </c>
      <c r="J10" s="3">
        <f>LEN(Шифрование!$O$4)-LEN(SUBSTITUTE(Шифрование!$O$4,I10,""))</f>
        <v>19</v>
      </c>
      <c r="K10" s="3">
        <f t="shared" si="3"/>
        <v>6.0509554140127389E-2</v>
      </c>
      <c r="M10" s="2" t="s">
        <v>39</v>
      </c>
      <c r="N10" s="10">
        <v>6.2069696969696969E-2</v>
      </c>
    </row>
    <row r="11" spans="2:14" x14ac:dyDescent="0.25">
      <c r="B11" s="2">
        <v>11</v>
      </c>
      <c r="C11" s="3" t="str">
        <f t="shared" si="0"/>
        <v>в</v>
      </c>
      <c r="D11" s="3">
        <f>LEN(Шифрование!$B$5)-LEN(SUBSTITUTE(Шифрование!$B$5,C11,""))</f>
        <v>14</v>
      </c>
      <c r="E11" s="3">
        <f t="shared" si="1"/>
        <v>4.4585987261146494E-2</v>
      </c>
      <c r="H11" s="2">
        <v>24</v>
      </c>
      <c r="I11" s="3" t="str">
        <f t="shared" si="2"/>
        <v>п</v>
      </c>
      <c r="J11" s="3">
        <f>LEN(Шифрование!$O$4)-LEN(SUBSTITUTE(Шифрование!$O$4,I11,""))</f>
        <v>14</v>
      </c>
      <c r="K11" s="3">
        <f t="shared" si="3"/>
        <v>4.4585987261146494E-2</v>
      </c>
      <c r="M11" s="2" t="s">
        <v>40</v>
      </c>
      <c r="N11" s="10">
        <v>5.4169696969696965E-2</v>
      </c>
    </row>
    <row r="12" spans="2:14" x14ac:dyDescent="0.25">
      <c r="B12" s="2">
        <v>25</v>
      </c>
      <c r="C12" s="3" t="str">
        <f t="shared" si="0"/>
        <v>р</v>
      </c>
      <c r="D12" s="3">
        <f>LEN(Шифрование!$B$5)-LEN(SUBSTITUTE(Шифрование!$B$5,C12,""))</f>
        <v>13</v>
      </c>
      <c r="E12" s="3">
        <f t="shared" si="1"/>
        <v>4.1401273885350316E-2</v>
      </c>
      <c r="H12" s="2">
        <v>38</v>
      </c>
      <c r="I12" s="3" t="str">
        <f t="shared" si="2"/>
        <v>э</v>
      </c>
      <c r="J12" s="3">
        <f>LEN(Шифрование!$O$4)-LEN(SUBSTITUTE(Шифрование!$O$4,I12,""))</f>
        <v>13</v>
      </c>
      <c r="K12" s="3">
        <f t="shared" si="3"/>
        <v>4.1401273885350316E-2</v>
      </c>
      <c r="M12" s="2" t="s">
        <v>41</v>
      </c>
      <c r="N12" s="10">
        <v>4.6769696969696968E-2</v>
      </c>
    </row>
    <row r="13" spans="2:14" x14ac:dyDescent="0.25">
      <c r="B13" s="2">
        <v>28</v>
      </c>
      <c r="C13" s="3" t="str">
        <f t="shared" si="0"/>
        <v>у</v>
      </c>
      <c r="D13" s="3">
        <f>LEN(Шифрование!$B$5)-LEN(SUBSTITUTE(Шифрование!$B$5,C13,""))</f>
        <v>12</v>
      </c>
      <c r="E13" s="3">
        <f t="shared" si="1"/>
        <v>3.8216560509554139E-2</v>
      </c>
      <c r="H13" s="2">
        <v>41</v>
      </c>
      <c r="I13" s="3" t="str">
        <f t="shared" si="2"/>
        <v>0</v>
      </c>
      <c r="J13" s="3">
        <f>LEN(Шифрование!$O$4)-LEN(SUBSTITUTE(Шифрование!$O$4,I13,""))</f>
        <v>12</v>
      </c>
      <c r="K13" s="3">
        <f t="shared" si="3"/>
        <v>3.8216560509554139E-2</v>
      </c>
      <c r="M13" s="2" t="s">
        <v>42</v>
      </c>
      <c r="N13" s="10">
        <v>4.4869696969696969E-2</v>
      </c>
    </row>
    <row r="14" spans="2:14" x14ac:dyDescent="0.25">
      <c r="B14" s="2">
        <v>21</v>
      </c>
      <c r="C14" s="3" t="str">
        <f t="shared" si="0"/>
        <v>м</v>
      </c>
      <c r="D14" s="3">
        <f>LEN(Шифрование!$B$5)-LEN(SUBSTITUTE(Шифрование!$B$5,C14,""))</f>
        <v>12</v>
      </c>
      <c r="E14" s="3">
        <f t="shared" si="1"/>
        <v>3.8216560509554139E-2</v>
      </c>
      <c r="H14" s="2">
        <v>34</v>
      </c>
      <c r="I14" s="3" t="str">
        <f t="shared" si="2"/>
        <v>щ</v>
      </c>
      <c r="J14" s="3">
        <f>LEN(Шифрование!$O$4)-LEN(SUBSTITUTE(Шифрование!$O$4,I14,""))</f>
        <v>12</v>
      </c>
      <c r="K14" s="3">
        <f t="shared" si="3"/>
        <v>3.8216560509554139E-2</v>
      </c>
      <c r="M14" s="2" t="s">
        <v>43</v>
      </c>
      <c r="N14" s="10">
        <v>4.3469696969696964E-2</v>
      </c>
    </row>
    <row r="15" spans="2:14" x14ac:dyDescent="0.25">
      <c r="B15" s="2">
        <v>13</v>
      </c>
      <c r="C15" s="3" t="str">
        <f t="shared" si="0"/>
        <v>д</v>
      </c>
      <c r="D15" s="3">
        <f>LEN(Шифрование!$B$5)-LEN(SUBSTITUTE(Шифрование!$B$5,C15,""))</f>
        <v>11</v>
      </c>
      <c r="E15" s="3">
        <f t="shared" si="1"/>
        <v>3.5031847133757961E-2</v>
      </c>
      <c r="H15" s="2">
        <v>26</v>
      </c>
      <c r="I15" s="3" t="str">
        <f t="shared" si="2"/>
        <v>с</v>
      </c>
      <c r="J15" s="3">
        <f>LEN(Шифрование!$O$4)-LEN(SUBSTITUTE(Шифрование!$O$4,I15,""))</f>
        <v>11</v>
      </c>
      <c r="K15" s="3">
        <f t="shared" si="3"/>
        <v>3.5031847133757961E-2</v>
      </c>
      <c r="M15" s="2" t="s">
        <v>44</v>
      </c>
      <c r="N15" s="10">
        <v>3.4369696969696967E-2</v>
      </c>
    </row>
    <row r="16" spans="2:14" x14ac:dyDescent="0.25">
      <c r="B16" s="2">
        <v>26</v>
      </c>
      <c r="C16" s="3" t="str">
        <f t="shared" si="0"/>
        <v>с</v>
      </c>
      <c r="D16" s="3">
        <f>LEN(Шифрование!$B$5)-LEN(SUBSTITUTE(Шифрование!$B$5,C16,""))</f>
        <v>10</v>
      </c>
      <c r="E16" s="3">
        <f t="shared" si="1"/>
        <v>3.1847133757961783E-2</v>
      </c>
      <c r="H16" s="2">
        <v>39</v>
      </c>
      <c r="I16" s="3" t="str">
        <f t="shared" si="2"/>
        <v>ю</v>
      </c>
      <c r="J16" s="3">
        <f>LEN(Шифрование!$O$4)-LEN(SUBSTITUTE(Шифрование!$O$4,I16,""))</f>
        <v>10</v>
      </c>
      <c r="K16" s="3">
        <f t="shared" si="3"/>
        <v>3.1847133757961783E-2</v>
      </c>
      <c r="M16" s="2" t="s">
        <v>45</v>
      </c>
      <c r="N16" s="10">
        <v>3.1569696969696963E-2</v>
      </c>
    </row>
    <row r="17" spans="2:14" x14ac:dyDescent="0.25">
      <c r="B17" s="2">
        <v>27</v>
      </c>
      <c r="C17" s="3" t="str">
        <f t="shared" si="0"/>
        <v>т</v>
      </c>
      <c r="D17" s="3">
        <f>LEN(Шифрование!$B$5)-LEN(SUBSTITUTE(Шифрование!$B$5,C17,""))</f>
        <v>8</v>
      </c>
      <c r="E17" s="3">
        <f t="shared" si="1"/>
        <v>2.5477707006369428E-2</v>
      </c>
      <c r="H17" s="2">
        <v>40</v>
      </c>
      <c r="I17" s="3" t="str">
        <f t="shared" si="2"/>
        <v>я</v>
      </c>
      <c r="J17" s="3">
        <f>LEN(Шифрование!$O$4)-LEN(SUBSTITUTE(Шифрование!$O$4,I17,""))</f>
        <v>8</v>
      </c>
      <c r="K17" s="3">
        <f t="shared" si="3"/>
        <v>2.5477707006369428E-2</v>
      </c>
      <c r="M17" s="2" t="s">
        <v>46</v>
      </c>
      <c r="N17" s="10">
        <v>2.926969696969697E-2</v>
      </c>
    </row>
    <row r="18" spans="2:14" x14ac:dyDescent="0.25">
      <c r="B18" s="2">
        <v>37</v>
      </c>
      <c r="C18" s="3" t="str">
        <f t="shared" si="0"/>
        <v>ь</v>
      </c>
      <c r="D18" s="3">
        <f>LEN(Шифрование!$B$5)-LEN(SUBSTITUTE(Шифрование!$B$5,C18,""))</f>
        <v>8</v>
      </c>
      <c r="E18" s="3">
        <f t="shared" si="1"/>
        <v>2.5477707006369428E-2</v>
      </c>
      <c r="H18" s="2">
        <v>50</v>
      </c>
      <c r="I18" s="3" t="str">
        <f t="shared" si="2"/>
        <v>9</v>
      </c>
      <c r="J18" s="3">
        <f>LEN(Шифрование!$O$4)-LEN(SUBSTITUTE(Шифрование!$O$4,I18,""))</f>
        <v>8</v>
      </c>
      <c r="K18" s="3">
        <f t="shared" si="3"/>
        <v>2.5477707006369428E-2</v>
      </c>
      <c r="M18" s="2" t="s">
        <v>47</v>
      </c>
      <c r="N18" s="10">
        <v>2.756969696969697E-2</v>
      </c>
    </row>
    <row r="19" spans="2:14" x14ac:dyDescent="0.25">
      <c r="B19" s="2">
        <v>2</v>
      </c>
      <c r="C19" s="3" t="str">
        <f t="shared" si="0"/>
        <v>,</v>
      </c>
      <c r="D19" s="3">
        <f>LEN(Шифрование!$B$5)-LEN(SUBSTITUTE(Шифрование!$B$5,C19,""))</f>
        <v>6</v>
      </c>
      <c r="E19" s="3">
        <f t="shared" si="1"/>
        <v>1.9108280254777069E-2</v>
      </c>
      <c r="H19" s="2">
        <v>45</v>
      </c>
      <c r="I19" s="3" t="str">
        <f t="shared" si="2"/>
        <v>4</v>
      </c>
      <c r="J19" s="3">
        <f>LEN(Шифрование!$O$4)-LEN(SUBSTITUTE(Шифрование!$O$4,I19,""))</f>
        <v>6</v>
      </c>
      <c r="K19" s="3">
        <f t="shared" si="3"/>
        <v>1.9108280254777069E-2</v>
      </c>
      <c r="M19" s="2" t="s">
        <v>48</v>
      </c>
      <c r="N19" s="10">
        <v>2.5669696969696971E-2</v>
      </c>
    </row>
    <row r="20" spans="2:14" x14ac:dyDescent="0.25">
      <c r="B20" s="2">
        <v>20</v>
      </c>
      <c r="C20" s="3" t="str">
        <f t="shared" si="0"/>
        <v>л</v>
      </c>
      <c r="D20" s="3">
        <f>LEN(Шифрование!$B$5)-LEN(SUBSTITUTE(Шифрование!$B$5,C20,""))</f>
        <v>6</v>
      </c>
      <c r="E20" s="3">
        <f t="shared" si="1"/>
        <v>1.9108280254777069E-2</v>
      </c>
      <c r="H20" s="2">
        <v>33</v>
      </c>
      <c r="I20" s="3" t="str">
        <f t="shared" si="2"/>
        <v>ш</v>
      </c>
      <c r="J20" s="3">
        <f>LEN(Шифрование!$O$4)-LEN(SUBSTITUTE(Шифрование!$O$4,I20,""))</f>
        <v>6</v>
      </c>
      <c r="K20" s="3">
        <f t="shared" si="3"/>
        <v>1.9108280254777069E-2</v>
      </c>
      <c r="M20" s="2" t="s">
        <v>49</v>
      </c>
      <c r="N20" s="10">
        <v>1.956969696969697E-2</v>
      </c>
    </row>
    <row r="21" spans="2:14" x14ac:dyDescent="0.25">
      <c r="B21" s="2">
        <v>32</v>
      </c>
      <c r="C21" s="3" t="str">
        <f t="shared" si="0"/>
        <v>ч</v>
      </c>
      <c r="D21" s="3">
        <f>LEN(Шифрование!$B$5)-LEN(SUBSTITUTE(Шифрование!$B$5,C21,""))</f>
        <v>6</v>
      </c>
      <c r="E21" s="3">
        <f t="shared" si="1"/>
        <v>1.9108280254777069E-2</v>
      </c>
      <c r="H21" s="2">
        <v>15</v>
      </c>
      <c r="I21" s="3" t="str">
        <f t="shared" si="2"/>
        <v>ж</v>
      </c>
      <c r="J21" s="3">
        <f>LEN(Шифрование!$O$4)-LEN(SUBSTITUTE(Шифрование!$O$4,I21,""))</f>
        <v>6</v>
      </c>
      <c r="K21" s="3">
        <f t="shared" si="3"/>
        <v>1.9108280254777069E-2</v>
      </c>
      <c r="M21" s="2" t="s">
        <v>50</v>
      </c>
      <c r="N21" s="10">
        <v>1.8469696969696969E-2</v>
      </c>
    </row>
    <row r="22" spans="2:14" x14ac:dyDescent="0.25">
      <c r="B22" s="2">
        <v>36</v>
      </c>
      <c r="C22" s="3" t="str">
        <f t="shared" si="0"/>
        <v>ы</v>
      </c>
      <c r="D22" s="3">
        <f>LEN(Шифрование!$B$5)-LEN(SUBSTITUTE(Шифрование!$B$5,C22,""))</f>
        <v>6</v>
      </c>
      <c r="E22" s="3">
        <f t="shared" si="1"/>
        <v>1.9108280254777069E-2</v>
      </c>
      <c r="H22" s="2">
        <v>49</v>
      </c>
      <c r="I22" s="3" t="str">
        <f t="shared" si="2"/>
        <v>8</v>
      </c>
      <c r="J22" s="3">
        <f>LEN(Шифрование!$O$4)-LEN(SUBSTITUTE(Шифрование!$O$4,I22,""))</f>
        <v>6</v>
      </c>
      <c r="K22" s="3">
        <f t="shared" si="3"/>
        <v>1.9108280254777069E-2</v>
      </c>
      <c r="M22" s="2" t="s">
        <v>51</v>
      </c>
      <c r="N22" s="10">
        <v>1.6869696969696969E-2</v>
      </c>
    </row>
    <row r="23" spans="2:14" x14ac:dyDescent="0.25">
      <c r="B23" s="2">
        <v>15</v>
      </c>
      <c r="C23" s="3" t="str">
        <f t="shared" si="0"/>
        <v>ж</v>
      </c>
      <c r="D23" s="3">
        <f>LEN(Шифрование!$B$5)-LEN(SUBSTITUTE(Шифрование!$B$5,C23,""))</f>
        <v>5</v>
      </c>
      <c r="E23" s="3">
        <f t="shared" si="1"/>
        <v>1.5923566878980892E-2</v>
      </c>
      <c r="H23" s="2">
        <v>31</v>
      </c>
      <c r="I23" s="3" t="str">
        <f t="shared" si="2"/>
        <v>ц</v>
      </c>
      <c r="J23" s="3">
        <f>LEN(Шифрование!$O$4)-LEN(SUBSTITUTE(Шифрование!$O$4,I23,""))</f>
        <v>5</v>
      </c>
      <c r="K23" s="3">
        <f t="shared" si="3"/>
        <v>1.5923566878980892E-2</v>
      </c>
      <c r="M23" s="2" t="s">
        <v>52</v>
      </c>
      <c r="N23" s="10">
        <v>1.6469696969696971E-2</v>
      </c>
    </row>
    <row r="24" spans="2:14" x14ac:dyDescent="0.25">
      <c r="B24" s="2">
        <v>24</v>
      </c>
      <c r="C24" s="3" t="str">
        <f t="shared" si="0"/>
        <v>п</v>
      </c>
      <c r="D24" s="3">
        <f>LEN(Шифрование!$B$5)-LEN(SUBSTITUTE(Шифрование!$B$5,C24,""))</f>
        <v>5</v>
      </c>
      <c r="E24" s="3">
        <f t="shared" si="1"/>
        <v>1.5923566878980892E-2</v>
      </c>
      <c r="H24" s="2">
        <v>37</v>
      </c>
      <c r="I24" s="3" t="str">
        <f t="shared" si="2"/>
        <v>ь</v>
      </c>
      <c r="J24" s="3">
        <f>LEN(Шифрование!$O$4)-LEN(SUBSTITUTE(Шифрование!$O$4,I24,""))</f>
        <v>5</v>
      </c>
      <c r="K24" s="3">
        <f t="shared" si="3"/>
        <v>1.5923566878980892E-2</v>
      </c>
      <c r="M24" s="2" t="s">
        <v>53</v>
      </c>
      <c r="N24" s="10">
        <v>1.5969696969696971E-2</v>
      </c>
    </row>
    <row r="25" spans="2:14" x14ac:dyDescent="0.25">
      <c r="B25" s="2">
        <v>18</v>
      </c>
      <c r="C25" s="3" t="str">
        <f t="shared" si="0"/>
        <v>й</v>
      </c>
      <c r="D25" s="3">
        <f>LEN(Шифрование!$B$5)-LEN(SUBSTITUTE(Шифрование!$B$5,C25,""))</f>
        <v>5</v>
      </c>
      <c r="E25" s="3">
        <f t="shared" si="1"/>
        <v>1.5923566878980892E-2</v>
      </c>
      <c r="H25" s="2">
        <v>28</v>
      </c>
      <c r="I25" s="3" t="str">
        <f t="shared" si="2"/>
        <v>у</v>
      </c>
      <c r="J25" s="3">
        <f>LEN(Шифрование!$O$4)-LEN(SUBSTITUTE(Шифрование!$O$4,I25,""))</f>
        <v>5</v>
      </c>
      <c r="K25" s="3">
        <f t="shared" si="3"/>
        <v>1.5923566878980892E-2</v>
      </c>
      <c r="M25" s="2" t="s">
        <v>54</v>
      </c>
      <c r="N25" s="10">
        <v>1.5369696969696971E-2</v>
      </c>
    </row>
    <row r="26" spans="2:14" x14ac:dyDescent="0.25">
      <c r="B26" s="2">
        <v>3</v>
      </c>
      <c r="C26" s="3" t="str">
        <f t="shared" si="0"/>
        <v>.</v>
      </c>
      <c r="D26" s="3">
        <f>LEN(Шифрование!$B$5)-LEN(SUBSTITUTE(Шифрование!$B$5,C26,""))</f>
        <v>4</v>
      </c>
      <c r="E26" s="3">
        <f t="shared" si="1"/>
        <v>1.2738853503184714E-2</v>
      </c>
      <c r="H26" s="2">
        <v>29</v>
      </c>
      <c r="I26" s="3" t="str">
        <f t="shared" si="2"/>
        <v>ф</v>
      </c>
      <c r="J26" s="3">
        <f>LEN(Шифрование!$O$4)-LEN(SUBSTITUTE(Шифрование!$O$4,I26,""))</f>
        <v>4</v>
      </c>
      <c r="K26" s="3">
        <f t="shared" si="3"/>
        <v>1.2738853503184714E-2</v>
      </c>
      <c r="M26" s="2" t="s">
        <v>55</v>
      </c>
      <c r="N26" s="10">
        <v>1.3869696969696969E-2</v>
      </c>
    </row>
    <row r="27" spans="2:14" x14ac:dyDescent="0.25">
      <c r="B27" s="2">
        <v>12</v>
      </c>
      <c r="C27" s="3" t="str">
        <f t="shared" si="0"/>
        <v>г</v>
      </c>
      <c r="D27" s="3">
        <f>LEN(Шифрование!$B$5)-LEN(SUBSTITUTE(Шифрование!$B$5,C27,""))</f>
        <v>4</v>
      </c>
      <c r="E27" s="3">
        <f t="shared" si="1"/>
        <v>1.2738853503184714E-2</v>
      </c>
      <c r="H27" s="2">
        <v>46</v>
      </c>
      <c r="I27" s="3" t="str">
        <f t="shared" si="2"/>
        <v>5</v>
      </c>
      <c r="J27" s="3">
        <f>LEN(Шифрование!$O$4)-LEN(SUBSTITUTE(Шифрование!$O$4,I27,""))</f>
        <v>4</v>
      </c>
      <c r="K27" s="3">
        <f t="shared" si="3"/>
        <v>1.2738853503184714E-2</v>
      </c>
      <c r="M27" s="2" t="s">
        <v>56</v>
      </c>
      <c r="N27" s="10">
        <v>1.1569696969696969E-2</v>
      </c>
    </row>
    <row r="28" spans="2:14" x14ac:dyDescent="0.25">
      <c r="B28" s="2">
        <v>16</v>
      </c>
      <c r="C28" s="3" t="str">
        <f t="shared" si="0"/>
        <v>з</v>
      </c>
      <c r="D28" s="3">
        <f>LEN(Шифрование!$B$5)-LEN(SUBSTITUTE(Шифрование!$B$5,C28,""))</f>
        <v>4</v>
      </c>
      <c r="E28" s="3">
        <f t="shared" si="1"/>
        <v>1.2738853503184714E-2</v>
      </c>
      <c r="H28" s="2">
        <v>3</v>
      </c>
      <c r="I28" s="3" t="str">
        <f t="shared" si="2"/>
        <v>.</v>
      </c>
      <c r="J28" s="3">
        <f>LEN(Шифрование!$O$4)-LEN(SUBSTITUTE(Шифрование!$O$4,I28,""))</f>
        <v>4</v>
      </c>
      <c r="K28" s="3">
        <f t="shared" si="3"/>
        <v>1.2738853503184714E-2</v>
      </c>
      <c r="M28" s="2" t="s">
        <v>57</v>
      </c>
      <c r="N28" s="10">
        <v>9.16969696969697E-3</v>
      </c>
    </row>
    <row r="29" spans="2:14" x14ac:dyDescent="0.25">
      <c r="B29" s="2">
        <v>33</v>
      </c>
      <c r="C29" s="3" t="str">
        <f t="shared" si="0"/>
        <v>ш</v>
      </c>
      <c r="D29" s="3">
        <f>LEN(Шифрование!$B$5)-LEN(SUBSTITUTE(Шифрование!$B$5,C29,""))</f>
        <v>4</v>
      </c>
      <c r="E29" s="3">
        <f t="shared" si="1"/>
        <v>1.2738853503184714E-2</v>
      </c>
      <c r="H29" s="2">
        <v>16</v>
      </c>
      <c r="I29" s="3" t="str">
        <f t="shared" si="2"/>
        <v>з</v>
      </c>
      <c r="J29" s="3">
        <f>LEN(Шифрование!$O$4)-LEN(SUBSTITUTE(Шифрование!$O$4,I29,""))</f>
        <v>4</v>
      </c>
      <c r="K29" s="3">
        <f t="shared" si="3"/>
        <v>1.2738853503184714E-2</v>
      </c>
      <c r="M29" s="2" t="s">
        <v>58</v>
      </c>
      <c r="N29" s="10">
        <v>8.8696969696969701E-3</v>
      </c>
    </row>
    <row r="30" spans="2:14" x14ac:dyDescent="0.25">
      <c r="B30" s="2">
        <v>41</v>
      </c>
      <c r="C30" s="3" t="str">
        <f t="shared" si="0"/>
        <v>0</v>
      </c>
      <c r="D30" s="3">
        <f>LEN(Шифрование!$B$5)-LEN(SUBSTITUTE(Шифрование!$B$5,C30,""))</f>
        <v>4</v>
      </c>
      <c r="E30" s="3">
        <f t="shared" si="1"/>
        <v>1.2738853503184714E-2</v>
      </c>
      <c r="H30" s="2">
        <v>25</v>
      </c>
      <c r="I30" s="3" t="str">
        <f t="shared" si="2"/>
        <v>р</v>
      </c>
      <c r="J30" s="3">
        <f>LEN(Шифрование!$O$4)-LEN(SUBSTITUTE(Шифрование!$O$4,I30,""))</f>
        <v>4</v>
      </c>
      <c r="K30" s="3">
        <f t="shared" si="3"/>
        <v>1.2738853503184714E-2</v>
      </c>
      <c r="M30" s="2" t="s">
        <v>59</v>
      </c>
      <c r="N30" s="10">
        <v>6.7696969696969698E-3</v>
      </c>
    </row>
    <row r="31" spans="2:14" x14ac:dyDescent="0.25">
      <c r="B31" s="2">
        <v>19</v>
      </c>
      <c r="C31" s="3" t="str">
        <f t="shared" si="0"/>
        <v>к</v>
      </c>
      <c r="D31" s="3">
        <f>LEN(Шифрование!$B$5)-LEN(SUBSTITUTE(Шифрование!$B$5,C31,""))</f>
        <v>3</v>
      </c>
      <c r="E31" s="3">
        <f t="shared" si="1"/>
        <v>9.5541401273885346E-3</v>
      </c>
      <c r="H31" s="2">
        <v>32</v>
      </c>
      <c r="I31" s="3" t="str">
        <f t="shared" si="2"/>
        <v>ч</v>
      </c>
      <c r="J31" s="3">
        <f>LEN(Шифрование!$O$4)-LEN(SUBSTITUTE(Шифрование!$O$4,I31,""))</f>
        <v>3</v>
      </c>
      <c r="K31" s="3">
        <f t="shared" si="3"/>
        <v>9.5541401273885346E-3</v>
      </c>
      <c r="M31" s="2" t="s">
        <v>60</v>
      </c>
      <c r="N31" s="10">
        <v>5.8696969696969701E-3</v>
      </c>
    </row>
    <row r="32" spans="2:14" x14ac:dyDescent="0.25">
      <c r="B32" s="2">
        <v>43</v>
      </c>
      <c r="C32" s="3" t="str">
        <f t="shared" si="0"/>
        <v>2</v>
      </c>
      <c r="D32" s="3">
        <f>LEN(Шифрование!$B$5)-LEN(SUBSTITUTE(Шифрование!$B$5,C32,""))</f>
        <v>3</v>
      </c>
      <c r="E32" s="3">
        <f t="shared" si="1"/>
        <v>9.5541401273885346E-3</v>
      </c>
      <c r="H32" s="2">
        <v>5</v>
      </c>
      <c r="I32" s="3" t="str">
        <f t="shared" si="2"/>
        <v>&lt;</v>
      </c>
      <c r="J32" s="3">
        <f>LEN(Шифрование!$O$4)-LEN(SUBSTITUTE(Шифрование!$O$4,I32,""))</f>
        <v>3</v>
      </c>
      <c r="K32" s="3">
        <f t="shared" si="3"/>
        <v>9.5541401273885346E-3</v>
      </c>
      <c r="M32" s="2" t="s">
        <v>61</v>
      </c>
      <c r="N32" s="10">
        <v>4.2696969696969693E-3</v>
      </c>
    </row>
    <row r="33" spans="2:14" x14ac:dyDescent="0.25">
      <c r="B33" s="2">
        <v>39</v>
      </c>
      <c r="C33" s="3" t="str">
        <f t="shared" si="0"/>
        <v>ю</v>
      </c>
      <c r="D33" s="3">
        <f>LEN(Шифрование!$B$5)-LEN(SUBSTITUTE(Шифрование!$B$5,C33,""))</f>
        <v>2</v>
      </c>
      <c r="E33" s="3">
        <f t="shared" si="1"/>
        <v>6.369426751592357E-3</v>
      </c>
      <c r="H33" s="2">
        <v>43</v>
      </c>
      <c r="I33" s="3" t="str">
        <f t="shared" si="2"/>
        <v>2</v>
      </c>
      <c r="J33" s="3">
        <f>LEN(Шифрование!$O$4)-LEN(SUBSTITUTE(Шифрование!$O$4,I33,""))</f>
        <v>2</v>
      </c>
      <c r="K33" s="3">
        <f t="shared" si="3"/>
        <v>6.369426751592357E-3</v>
      </c>
      <c r="M33" s="2" t="s">
        <v>62</v>
      </c>
      <c r="N33" s="10">
        <v>3.0696969696969697E-3</v>
      </c>
    </row>
    <row r="34" spans="2:14" x14ac:dyDescent="0.25">
      <c r="B34" s="2">
        <v>29</v>
      </c>
      <c r="C34" s="3" t="str">
        <f t="shared" si="0"/>
        <v>ф</v>
      </c>
      <c r="D34" s="3">
        <f>LEN(Шифрование!$B$5)-LEN(SUBSTITUTE(Шифрование!$B$5,C34,""))</f>
        <v>2</v>
      </c>
      <c r="E34" s="3">
        <f t="shared" si="1"/>
        <v>6.369426751592357E-3</v>
      </c>
      <c r="H34" s="2">
        <v>42</v>
      </c>
      <c r="I34" s="3" t="str">
        <f t="shared" si="2"/>
        <v>1</v>
      </c>
      <c r="J34" s="3">
        <f>LEN(Шифрование!$O$4)-LEN(SUBSTITUTE(Шифрование!$O$4,I34,""))</f>
        <v>2</v>
      </c>
      <c r="K34" s="3">
        <f t="shared" si="3"/>
        <v>6.369426751592357E-3</v>
      </c>
      <c r="M34" s="2" t="s">
        <v>63</v>
      </c>
      <c r="N34" s="10">
        <v>2.6696969696969699E-3</v>
      </c>
    </row>
    <row r="35" spans="2:14" x14ac:dyDescent="0.25">
      <c r="B35" s="2">
        <v>30</v>
      </c>
      <c r="C35" s="3" t="str">
        <f t="shared" si="0"/>
        <v>х</v>
      </c>
      <c r="D35" s="3">
        <f>LEN(Шифрование!$B$5)-LEN(SUBSTITUTE(Шифрование!$B$5,C35,""))</f>
        <v>2</v>
      </c>
      <c r="E35" s="3">
        <f t="shared" si="1"/>
        <v>6.369426751592357E-3</v>
      </c>
      <c r="H35" s="2">
        <v>1</v>
      </c>
      <c r="I35" s="3" t="str">
        <f t="shared" si="2"/>
        <v>"</v>
      </c>
      <c r="J35" s="3">
        <f>LEN(Шифрование!$O$4)-LEN(SUBSTITUTE(Шифрование!$O$4,I35,""))</f>
        <v>2</v>
      </c>
      <c r="K35" s="3">
        <f t="shared" si="3"/>
        <v>6.369426751592357E-3</v>
      </c>
      <c r="M35" s="2" t="s">
        <v>64</v>
      </c>
      <c r="N35" s="10">
        <v>2.0696969696969696E-3</v>
      </c>
    </row>
    <row r="36" spans="2:14" x14ac:dyDescent="0.25">
      <c r="B36" s="2">
        <v>10</v>
      </c>
      <c r="C36" s="3" t="str">
        <f t="shared" si="0"/>
        <v>б</v>
      </c>
      <c r="D36" s="3">
        <f>LEN(Шифрование!$B$5)-LEN(SUBSTITUTE(Шифрование!$B$5,C36,""))</f>
        <v>1</v>
      </c>
      <c r="E36" s="3">
        <f t="shared" si="1"/>
        <v>3.1847133757961785E-3</v>
      </c>
      <c r="H36" s="2">
        <v>11</v>
      </c>
      <c r="I36" s="3" t="str">
        <f t="shared" si="2"/>
        <v>в</v>
      </c>
      <c r="J36" s="3">
        <f>LEN(Шифрование!$O$4)-LEN(SUBSTITUTE(Шифрование!$O$4,I36,""))</f>
        <v>1</v>
      </c>
      <c r="K36" s="3">
        <f t="shared" si="3"/>
        <v>3.1847133757961785E-3</v>
      </c>
      <c r="M36" s="9" t="str">
        <f>CHAR(34)</f>
        <v>"</v>
      </c>
      <c r="N36" s="10">
        <v>5.3030303030303036E-4</v>
      </c>
    </row>
    <row r="37" spans="2:14" x14ac:dyDescent="0.25">
      <c r="B37" s="2">
        <v>49</v>
      </c>
      <c r="C37" s="3" t="str">
        <f t="shared" ref="C37:C55" si="4">INDEX(Алфавит,B37)</f>
        <v>8</v>
      </c>
      <c r="D37" s="3">
        <f>LEN(Шифрование!$B$5)-LEN(SUBSTITUTE(Шифрование!$B$5,C37,""))</f>
        <v>1</v>
      </c>
      <c r="E37" s="3">
        <f t="shared" ref="E37:E55" si="5">IF(D37=0,0,D37/D$56)</f>
        <v>3.1847133757961785E-3</v>
      </c>
      <c r="H37" s="2">
        <v>23</v>
      </c>
      <c r="I37" s="3" t="str">
        <f t="shared" ref="I37:I55" si="6">INDEX(Алфавит,H37)</f>
        <v>о</v>
      </c>
      <c r="J37" s="3">
        <f>LEN(Шифрование!$O$4)-LEN(SUBSTITUTE(Шифрование!$O$4,I37,""))</f>
        <v>1</v>
      </c>
      <c r="K37" s="3">
        <f t="shared" ref="K37:K55" si="7">IF(J37=0,0,J37/J$56)</f>
        <v>3.1847133757961785E-3</v>
      </c>
      <c r="M37" s="9" t="str">
        <f>CHAR(44)</f>
        <v>,</v>
      </c>
      <c r="N37" s="10">
        <v>5.3030303030303036E-4</v>
      </c>
    </row>
    <row r="38" spans="2:14" x14ac:dyDescent="0.25">
      <c r="B38" s="2">
        <v>44</v>
      </c>
      <c r="C38" s="3" t="str">
        <f t="shared" si="4"/>
        <v>3</v>
      </c>
      <c r="D38" s="3">
        <f>LEN(Шифрование!$B$5)-LEN(SUBSTITUTE(Шифрование!$B$5,C38,""))</f>
        <v>0</v>
      </c>
      <c r="E38" s="3">
        <f t="shared" si="5"/>
        <v>0</v>
      </c>
      <c r="H38" s="2">
        <v>18</v>
      </c>
      <c r="I38" s="3" t="str">
        <f t="shared" si="6"/>
        <v>й</v>
      </c>
      <c r="J38" s="3">
        <f>LEN(Шифрование!$O$4)-LEN(SUBSTITUTE(Шифрование!$O$4,I38,""))</f>
        <v>0</v>
      </c>
      <c r="K38" s="3">
        <f t="shared" si="7"/>
        <v>0</v>
      </c>
      <c r="M38" s="9" t="str">
        <f>CHAR(46)</f>
        <v>.</v>
      </c>
      <c r="N38" s="10">
        <v>5.3030303030303036E-4</v>
      </c>
    </row>
    <row r="39" spans="2:14" x14ac:dyDescent="0.25">
      <c r="B39" s="2">
        <v>40</v>
      </c>
      <c r="C39" s="3" t="str">
        <f t="shared" si="4"/>
        <v>я</v>
      </c>
      <c r="D39" s="3">
        <f>LEN(Шифрование!$B$5)-LEN(SUBSTITUTE(Шифрование!$B$5,C39,""))</f>
        <v>0</v>
      </c>
      <c r="E39" s="3">
        <f t="shared" si="5"/>
        <v>0</v>
      </c>
      <c r="H39" s="2">
        <v>44</v>
      </c>
      <c r="I39" s="3" t="str">
        <f t="shared" si="6"/>
        <v>3</v>
      </c>
      <c r="J39" s="3">
        <f>LEN(Шифрование!$O$4)-LEN(SUBSTITUTE(Шифрование!$O$4,I39,""))</f>
        <v>0</v>
      </c>
      <c r="K39" s="3">
        <f t="shared" si="7"/>
        <v>0</v>
      </c>
      <c r="M39" s="9" t="str">
        <f>CHAR(62)</f>
        <v>&gt;</v>
      </c>
      <c r="N39" s="10">
        <v>5.3030303030303036E-4</v>
      </c>
    </row>
    <row r="40" spans="2:14" x14ac:dyDescent="0.25">
      <c r="B40" s="2">
        <v>31</v>
      </c>
      <c r="C40" s="3" t="str">
        <f t="shared" si="4"/>
        <v>ц</v>
      </c>
      <c r="D40" s="3">
        <f>LEN(Шифрование!$B$5)-LEN(SUBSTITUTE(Шифрование!$B$5,C40,""))</f>
        <v>0</v>
      </c>
      <c r="E40" s="3">
        <f t="shared" si="5"/>
        <v>0</v>
      </c>
      <c r="H40" s="2">
        <v>4</v>
      </c>
      <c r="I40" s="3" t="str">
        <f t="shared" si="6"/>
        <v>&gt;</v>
      </c>
      <c r="J40" s="3">
        <f>LEN(Шифрование!$O$4)-LEN(SUBSTITUTE(Шифрование!$O$4,I40,""))</f>
        <v>0</v>
      </c>
      <c r="K40" s="3">
        <f t="shared" si="7"/>
        <v>0</v>
      </c>
      <c r="M40" s="9" t="str">
        <f>CHAR(60)</f>
        <v>&lt;</v>
      </c>
      <c r="N40" s="10">
        <v>5.3030303030303036E-4</v>
      </c>
    </row>
    <row r="41" spans="2:14" x14ac:dyDescent="0.25">
      <c r="B41" s="2">
        <v>42</v>
      </c>
      <c r="C41" s="3" t="str">
        <f t="shared" si="4"/>
        <v>1</v>
      </c>
      <c r="D41" s="3">
        <f>LEN(Шифрование!$B$5)-LEN(SUBSTITUTE(Шифрование!$B$5,C41,""))</f>
        <v>0</v>
      </c>
      <c r="E41" s="3">
        <f t="shared" si="5"/>
        <v>0</v>
      </c>
      <c r="H41" s="2">
        <v>20</v>
      </c>
      <c r="I41" s="3" t="str">
        <f t="shared" si="6"/>
        <v>л</v>
      </c>
      <c r="J41" s="3">
        <f>LEN(Шифрование!$O$4)-LEN(SUBSTITUTE(Шифрование!$O$4,I41,""))</f>
        <v>0</v>
      </c>
      <c r="K41" s="3">
        <f t="shared" si="7"/>
        <v>0</v>
      </c>
      <c r="M41" s="9" t="str">
        <f>CHAR(43)</f>
        <v>+</v>
      </c>
      <c r="N41" s="10">
        <v>5.3030303030303036E-4</v>
      </c>
    </row>
    <row r="42" spans="2:14" x14ac:dyDescent="0.25">
      <c r="B42" s="2">
        <v>1</v>
      </c>
      <c r="C42" s="3" t="str">
        <f t="shared" si="4"/>
        <v>"</v>
      </c>
      <c r="D42" s="3">
        <f>LEN(Шифрование!$B$5)-LEN(SUBSTITUTE(Шифрование!$B$5,C42,""))</f>
        <v>0</v>
      </c>
      <c r="E42" s="3">
        <f t="shared" si="5"/>
        <v>0</v>
      </c>
      <c r="H42" s="2">
        <v>6</v>
      </c>
      <c r="I42" s="3" t="str">
        <f t="shared" si="6"/>
        <v>+</v>
      </c>
      <c r="J42" s="3">
        <f>LEN(Шифрование!$O$4)-LEN(SUBSTITUTE(Шифрование!$O$4,I42,""))</f>
        <v>0</v>
      </c>
      <c r="K42" s="3">
        <f t="shared" si="7"/>
        <v>0</v>
      </c>
      <c r="M42" s="9" t="str">
        <f>CHAR(45)</f>
        <v>-</v>
      </c>
      <c r="N42" s="10">
        <v>5.3030303030303036E-4</v>
      </c>
    </row>
    <row r="43" spans="2:14" x14ac:dyDescent="0.25">
      <c r="B43" s="2">
        <v>4</v>
      </c>
      <c r="C43" s="3" t="str">
        <f t="shared" si="4"/>
        <v>&gt;</v>
      </c>
      <c r="D43" s="3">
        <f>LEN(Шифрование!$B$5)-LEN(SUBSTITUTE(Шифрование!$B$5,C43,""))</f>
        <v>0</v>
      </c>
      <c r="E43" s="3">
        <f t="shared" si="5"/>
        <v>0</v>
      </c>
      <c r="H43" s="2">
        <v>8</v>
      </c>
      <c r="I43" s="3" t="str">
        <f t="shared" si="6"/>
        <v>=</v>
      </c>
      <c r="J43" s="3">
        <f>LEN(Шифрование!$O$4)-LEN(SUBSTITUTE(Шифрование!$O$4,I43,""))</f>
        <v>0</v>
      </c>
      <c r="K43" s="3">
        <f t="shared" si="7"/>
        <v>0</v>
      </c>
      <c r="M43" s="9" t="str">
        <f>CHAR(61)</f>
        <v>=</v>
      </c>
      <c r="N43" s="10">
        <v>5.3030303030303036E-4</v>
      </c>
    </row>
    <row r="44" spans="2:14" x14ac:dyDescent="0.25">
      <c r="B44" s="2">
        <v>5</v>
      </c>
      <c r="C44" s="3" t="str">
        <f t="shared" si="4"/>
        <v>&lt;</v>
      </c>
      <c r="D44" s="3">
        <f>LEN(Шифрование!$B$5)-LEN(SUBSTITUTE(Шифрование!$B$5,C44,""))</f>
        <v>0</v>
      </c>
      <c r="E44" s="3">
        <f t="shared" si="5"/>
        <v>0</v>
      </c>
      <c r="H44" s="2">
        <v>21</v>
      </c>
      <c r="I44" s="3" t="str">
        <f t="shared" si="6"/>
        <v>м</v>
      </c>
      <c r="J44" s="3">
        <f>LEN(Шифрование!$O$4)-LEN(SUBSTITUTE(Шифрование!$O$4,I44,""))</f>
        <v>0</v>
      </c>
      <c r="K44" s="3">
        <f t="shared" si="7"/>
        <v>0</v>
      </c>
      <c r="M44" s="9" t="str">
        <f>CHAR(48)</f>
        <v>0</v>
      </c>
      <c r="N44" s="10">
        <v>5.3030303030303036E-4</v>
      </c>
    </row>
    <row r="45" spans="2:14" x14ac:dyDescent="0.25">
      <c r="B45" s="2">
        <v>6</v>
      </c>
      <c r="C45" s="3" t="str">
        <f t="shared" si="4"/>
        <v>+</v>
      </c>
      <c r="D45" s="3">
        <f>LEN(Шифрование!$B$5)-LEN(SUBSTITUTE(Шифрование!$B$5,C45,""))</f>
        <v>0</v>
      </c>
      <c r="E45" s="3">
        <f t="shared" si="5"/>
        <v>0</v>
      </c>
      <c r="H45" s="2">
        <v>51</v>
      </c>
      <c r="I45" s="3" t="str">
        <f t="shared" si="6"/>
        <v xml:space="preserve"> </v>
      </c>
      <c r="J45" s="3">
        <f>LEN(Шифрование!$O$4)-LEN(SUBSTITUTE(Шифрование!$O$4,I45,""))</f>
        <v>0</v>
      </c>
      <c r="K45" s="3">
        <f t="shared" si="7"/>
        <v>0</v>
      </c>
      <c r="M45" s="9" t="str">
        <f t="shared" ref="M45:M53" si="8">CHAR(CODE(M44)+1)</f>
        <v>1</v>
      </c>
      <c r="N45" s="10">
        <v>5.3030303030303036E-4</v>
      </c>
    </row>
    <row r="46" spans="2:14" x14ac:dyDescent="0.25">
      <c r="B46" s="2">
        <v>7</v>
      </c>
      <c r="C46" s="3" t="str">
        <f t="shared" si="4"/>
        <v>-</v>
      </c>
      <c r="D46" s="3">
        <f>LEN(Шифрование!$B$5)-LEN(SUBSTITUTE(Шифрование!$B$5,C46,""))</f>
        <v>0</v>
      </c>
      <c r="E46" s="3">
        <f t="shared" si="5"/>
        <v>0</v>
      </c>
      <c r="H46" s="2">
        <v>47</v>
      </c>
      <c r="I46" s="3" t="str">
        <f t="shared" si="6"/>
        <v>6</v>
      </c>
      <c r="J46" s="3">
        <f>LEN(Шифрование!$O$4)-LEN(SUBSTITUTE(Шифрование!$O$4,I46,""))</f>
        <v>0</v>
      </c>
      <c r="K46" s="3">
        <f t="shared" si="7"/>
        <v>0</v>
      </c>
      <c r="M46" s="9" t="str">
        <f t="shared" si="8"/>
        <v>2</v>
      </c>
      <c r="N46" s="10">
        <v>5.3030303030303036E-4</v>
      </c>
    </row>
    <row r="47" spans="2:14" x14ac:dyDescent="0.25">
      <c r="B47" s="2">
        <v>8</v>
      </c>
      <c r="C47" s="3" t="str">
        <f t="shared" si="4"/>
        <v>=</v>
      </c>
      <c r="D47" s="3">
        <f>LEN(Шифрование!$B$5)-LEN(SUBSTITUTE(Шифрование!$B$5,C47,""))</f>
        <v>0</v>
      </c>
      <c r="E47" s="3">
        <f t="shared" si="5"/>
        <v>0</v>
      </c>
      <c r="H47" s="2">
        <v>7</v>
      </c>
      <c r="I47" s="3" t="str">
        <f t="shared" si="6"/>
        <v>-</v>
      </c>
      <c r="J47" s="3">
        <f>LEN(Шифрование!$O$4)-LEN(SUBSTITUTE(Шифрование!$O$4,I47,""))</f>
        <v>0</v>
      </c>
      <c r="K47" s="3">
        <f t="shared" si="7"/>
        <v>0</v>
      </c>
      <c r="M47" s="9" t="str">
        <f t="shared" si="8"/>
        <v>3</v>
      </c>
      <c r="N47" s="10">
        <v>5.3030303030303036E-4</v>
      </c>
    </row>
    <row r="48" spans="2:14" x14ac:dyDescent="0.25">
      <c r="B48" s="2">
        <v>34</v>
      </c>
      <c r="C48" s="3" t="str">
        <f t="shared" si="4"/>
        <v>щ</v>
      </c>
      <c r="D48" s="3">
        <f>LEN(Шифрование!$B$5)-LEN(SUBSTITUTE(Шифрование!$B$5,C48,""))</f>
        <v>0</v>
      </c>
      <c r="E48" s="3">
        <f t="shared" si="5"/>
        <v>0</v>
      </c>
      <c r="H48" s="2">
        <v>10</v>
      </c>
      <c r="I48" s="3" t="str">
        <f t="shared" si="6"/>
        <v>б</v>
      </c>
      <c r="J48" s="3">
        <f>LEN(Шифрование!$O$4)-LEN(SUBSTITUTE(Шифрование!$O$4,I48,""))</f>
        <v>0</v>
      </c>
      <c r="K48" s="3">
        <f t="shared" si="7"/>
        <v>0</v>
      </c>
      <c r="M48" s="9" t="str">
        <f t="shared" si="8"/>
        <v>4</v>
      </c>
      <c r="N48" s="10">
        <v>5.3030303030303036E-4</v>
      </c>
    </row>
    <row r="49" spans="2:14" x14ac:dyDescent="0.25">
      <c r="B49" s="2">
        <v>35</v>
      </c>
      <c r="C49" s="3" t="str">
        <f t="shared" si="4"/>
        <v>ъ</v>
      </c>
      <c r="D49" s="3">
        <f>LEN(Шифрование!$B$5)-LEN(SUBSTITUTE(Шифрование!$B$5,C49,""))</f>
        <v>0</v>
      </c>
      <c r="E49" s="3">
        <f t="shared" si="5"/>
        <v>0</v>
      </c>
      <c r="H49" s="2">
        <v>17</v>
      </c>
      <c r="I49" s="3" t="str">
        <f t="shared" si="6"/>
        <v>и</v>
      </c>
      <c r="J49" s="3">
        <f>LEN(Шифрование!$O$4)-LEN(SUBSTITUTE(Шифрование!$O$4,I49,""))</f>
        <v>0</v>
      </c>
      <c r="K49" s="3">
        <f t="shared" si="7"/>
        <v>0</v>
      </c>
      <c r="M49" s="9" t="str">
        <f t="shared" si="8"/>
        <v>5</v>
      </c>
      <c r="N49" s="10">
        <v>5.3030303030303036E-4</v>
      </c>
    </row>
    <row r="50" spans="2:14" x14ac:dyDescent="0.25">
      <c r="B50" s="2">
        <v>38</v>
      </c>
      <c r="C50" s="3" t="str">
        <f t="shared" si="4"/>
        <v>э</v>
      </c>
      <c r="D50" s="3">
        <f>LEN(Шифрование!$B$5)-LEN(SUBSTITUTE(Шифрование!$B$5,C50,""))</f>
        <v>0</v>
      </c>
      <c r="E50" s="3">
        <f t="shared" si="5"/>
        <v>0</v>
      </c>
      <c r="H50" s="2">
        <v>19</v>
      </c>
      <c r="I50" s="3" t="str">
        <f t="shared" si="6"/>
        <v>к</v>
      </c>
      <c r="J50" s="3">
        <f>LEN(Шифрование!$O$4)-LEN(SUBSTITUTE(Шифрование!$O$4,I50,""))</f>
        <v>0</v>
      </c>
      <c r="K50" s="3">
        <f t="shared" si="7"/>
        <v>0</v>
      </c>
      <c r="M50" s="9" t="str">
        <f t="shared" si="8"/>
        <v>6</v>
      </c>
      <c r="N50" s="10">
        <v>5.3030303030303036E-4</v>
      </c>
    </row>
    <row r="51" spans="2:14" x14ac:dyDescent="0.25">
      <c r="B51" s="2">
        <v>45</v>
      </c>
      <c r="C51" s="3" t="str">
        <f t="shared" si="4"/>
        <v>4</v>
      </c>
      <c r="D51" s="3">
        <f>LEN(Шифрование!$B$5)-LEN(SUBSTITUTE(Шифрование!$B$5,C51,""))</f>
        <v>0</v>
      </c>
      <c r="E51" s="3">
        <f t="shared" si="5"/>
        <v>0</v>
      </c>
      <c r="H51" s="2">
        <v>9</v>
      </c>
      <c r="I51" s="3" t="str">
        <f t="shared" si="6"/>
        <v>а</v>
      </c>
      <c r="J51" s="3">
        <f>LEN(Шифрование!$O$4)-LEN(SUBSTITUTE(Шифрование!$O$4,I51,""))</f>
        <v>0</v>
      </c>
      <c r="K51" s="3">
        <f t="shared" si="7"/>
        <v>0</v>
      </c>
      <c r="M51" s="9" t="str">
        <f t="shared" si="8"/>
        <v>7</v>
      </c>
      <c r="N51" s="10">
        <v>5.3030303030303036E-4</v>
      </c>
    </row>
    <row r="52" spans="2:14" x14ac:dyDescent="0.25">
      <c r="B52" s="2">
        <v>46</v>
      </c>
      <c r="C52" s="3" t="str">
        <f t="shared" si="4"/>
        <v>5</v>
      </c>
      <c r="D52" s="3">
        <f>LEN(Шифрование!$B$5)-LEN(SUBSTITUTE(Шифрование!$B$5,C52,""))</f>
        <v>0</v>
      </c>
      <c r="E52" s="3">
        <f t="shared" si="5"/>
        <v>0</v>
      </c>
      <c r="H52" s="2">
        <v>48</v>
      </c>
      <c r="I52" s="3" t="str">
        <f t="shared" si="6"/>
        <v>7</v>
      </c>
      <c r="J52" s="3">
        <f>LEN(Шифрование!$O$4)-LEN(SUBSTITUTE(Шифрование!$O$4,I52,""))</f>
        <v>0</v>
      </c>
      <c r="K52" s="3">
        <f t="shared" si="7"/>
        <v>0</v>
      </c>
      <c r="M52" s="9" t="str">
        <f t="shared" si="8"/>
        <v>8</v>
      </c>
      <c r="N52" s="10">
        <v>5.3030303030303036E-4</v>
      </c>
    </row>
    <row r="53" spans="2:14" x14ac:dyDescent="0.25">
      <c r="B53" s="2">
        <v>47</v>
      </c>
      <c r="C53" s="3" t="str">
        <f t="shared" si="4"/>
        <v>6</v>
      </c>
      <c r="D53" s="3">
        <f>LEN(Шифрование!$B$5)-LEN(SUBSTITUTE(Шифрование!$B$5,C53,""))</f>
        <v>0</v>
      </c>
      <c r="E53" s="3">
        <f t="shared" si="5"/>
        <v>0</v>
      </c>
      <c r="H53" s="2">
        <v>2</v>
      </c>
      <c r="I53" s="3" t="str">
        <f t="shared" si="6"/>
        <v>,</v>
      </c>
      <c r="J53" s="3">
        <f>LEN(Шифрование!$O$4)-LEN(SUBSTITUTE(Шифрование!$O$4,I53,""))</f>
        <v>0</v>
      </c>
      <c r="K53" s="3">
        <f t="shared" si="7"/>
        <v>0</v>
      </c>
      <c r="M53" s="9" t="str">
        <f t="shared" si="8"/>
        <v>9</v>
      </c>
      <c r="N53" s="10">
        <v>5.3030303030303036E-4</v>
      </c>
    </row>
    <row r="54" spans="2:14" x14ac:dyDescent="0.25">
      <c r="B54" s="2">
        <v>48</v>
      </c>
      <c r="C54" s="3" t="str">
        <f t="shared" si="4"/>
        <v>7</v>
      </c>
      <c r="D54" s="3">
        <f>LEN(Шифрование!$B$5)-LEN(SUBSTITUTE(Шифрование!$B$5,C54,""))</f>
        <v>0</v>
      </c>
      <c r="E54" s="3">
        <f t="shared" si="5"/>
        <v>0</v>
      </c>
      <c r="H54" s="2">
        <v>12</v>
      </c>
      <c r="I54" s="3" t="str">
        <f t="shared" si="6"/>
        <v>г</v>
      </c>
      <c r="J54" s="3">
        <f>LEN(Шифрование!$O$4)-LEN(SUBSTITUTE(Шифрование!$O$4,I54,""))</f>
        <v>0</v>
      </c>
      <c r="K54" s="3">
        <f t="shared" si="7"/>
        <v>0</v>
      </c>
      <c r="M54" s="3" t="s">
        <v>65</v>
      </c>
      <c r="N54" s="10">
        <v>5.3030303030303036E-4</v>
      </c>
    </row>
    <row r="55" spans="2:14" x14ac:dyDescent="0.25">
      <c r="B55" s="2">
        <v>50</v>
      </c>
      <c r="C55" s="3" t="str">
        <f t="shared" si="4"/>
        <v>9</v>
      </c>
      <c r="D55" s="3">
        <f>LEN(Шифрование!$B$5)-LEN(SUBSTITUTE(Шифрование!$B$5,C55,""))</f>
        <v>0</v>
      </c>
      <c r="E55" s="3">
        <f t="shared" si="5"/>
        <v>0</v>
      </c>
      <c r="H55" s="2">
        <v>14</v>
      </c>
      <c r="I55" s="3" t="str">
        <f t="shared" si="6"/>
        <v>е</v>
      </c>
      <c r="J55" s="3">
        <f>LEN(Шифрование!$O$4)-LEN(SUBSTITUTE(Шифрование!$O$4,I55,""))</f>
        <v>0</v>
      </c>
      <c r="K55" s="3">
        <f t="shared" si="7"/>
        <v>0</v>
      </c>
      <c r="M55" s="2" t="s">
        <v>66</v>
      </c>
      <c r="N55" s="10">
        <v>0</v>
      </c>
    </row>
    <row r="56" spans="2:14" x14ac:dyDescent="0.25">
      <c r="B56" s="15" t="s">
        <v>29</v>
      </c>
      <c r="C56" s="17"/>
      <c r="D56" s="2">
        <f>SUM(D5:D55)</f>
        <v>314</v>
      </c>
      <c r="E56" s="8">
        <f>SUM(E5:E55)</f>
        <v>0.99999999999999989</v>
      </c>
      <c r="H56" s="14" t="s">
        <v>29</v>
      </c>
      <c r="I56" s="14"/>
      <c r="J56" s="2">
        <f>SUM(J5:J55)</f>
        <v>314</v>
      </c>
      <c r="K56" s="8">
        <f>SUM(K5:K55)</f>
        <v>0.99999999999999989</v>
      </c>
      <c r="M56" s="2" t="s">
        <v>67</v>
      </c>
      <c r="N56" s="10">
        <v>0</v>
      </c>
    </row>
    <row r="57" spans="2:14" x14ac:dyDescent="0.25">
      <c r="M57" s="4" t="s">
        <v>29</v>
      </c>
      <c r="N57" s="11">
        <v>1</v>
      </c>
    </row>
  </sheetData>
  <sortState ref="H5:K55">
    <sortCondition descending="1" ref="K5:K55"/>
  </sortState>
  <mergeCells count="5">
    <mergeCell ref="B3:E3"/>
    <mergeCell ref="B56:C56"/>
    <mergeCell ref="H3:K3"/>
    <mergeCell ref="H56:I56"/>
    <mergeCell ref="M3:N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Алфавит</vt:lpstr>
      <vt:lpstr>Данные</vt:lpstr>
      <vt:lpstr>Шифрование</vt:lpstr>
      <vt:lpstr>Расшифровка</vt:lpstr>
      <vt:lpstr>Статистика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2023-03-15T15:05:55Z</dcterms:modified>
</cp:coreProperties>
</file>