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10" windowHeight="11640"/>
  </bookViews>
  <sheets>
    <sheet name="Полином Ньютона" sheetId="3" r:id="rId1"/>
  </sheets>
  <definedNames>
    <definedName name="qq">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/>
  <c r="D7"/>
  <c r="D6"/>
  <c r="D5"/>
  <c r="D4"/>
  <c r="D3"/>
  <c r="D2"/>
  <c r="B13" s="1"/>
  <c r="L1"/>
  <c r="L3" s="1"/>
  <c r="F11" s="1"/>
  <c r="E2" l="1"/>
  <c r="D11" s="1"/>
  <c r="E6"/>
  <c r="E5"/>
  <c r="C11"/>
  <c r="E3"/>
  <c r="E4"/>
  <c r="F2" l="1"/>
  <c r="C13"/>
  <c r="B15"/>
  <c r="F5"/>
  <c r="F4"/>
  <c r="D13"/>
  <c r="C15"/>
  <c r="E11"/>
  <c r="F3"/>
  <c r="G2" s="1"/>
  <c r="D15" s="1"/>
  <c r="G4" l="1"/>
  <c r="E13"/>
  <c r="G3"/>
  <c r="H2" s="1"/>
  <c r="G11" s="1"/>
  <c r="H3" l="1"/>
  <c r="I2" s="1"/>
  <c r="F15" s="1"/>
  <c r="F13"/>
  <c r="E15"/>
  <c r="G15" s="1"/>
  <c r="L15" s="1"/>
  <c r="H11" l="1"/>
  <c r="I11" s="1"/>
  <c r="L11" s="1"/>
  <c r="G13"/>
  <c r="H13" s="1"/>
  <c r="L13" s="1"/>
</calcChain>
</file>

<file path=xl/sharedStrings.xml><?xml version="1.0" encoding="utf-8"?>
<sst xmlns="http://schemas.openxmlformats.org/spreadsheetml/2006/main" count="18" uniqueCount="15">
  <si>
    <t>x</t>
  </si>
  <si>
    <t>y</t>
  </si>
  <si>
    <t>i</t>
  </si>
  <si>
    <t>∆y0</t>
  </si>
  <si>
    <t>∆^2y0</t>
  </si>
  <si>
    <t>∆^3y0</t>
  </si>
  <si>
    <t>∆^4y0</t>
  </si>
  <si>
    <t>∆^5y0</t>
  </si>
  <si>
    <t>∆^6y0</t>
  </si>
  <si>
    <t>h=</t>
  </si>
  <si>
    <t>x=</t>
  </si>
  <si>
    <t>q=</t>
  </si>
  <si>
    <t>y(x)=</t>
  </si>
  <si>
    <t>y'(x)=</t>
  </si>
  <si>
    <t>y''(x)=</t>
  </si>
</sst>
</file>

<file path=xl/styles.xml><?xml version="1.0" encoding="utf-8"?>
<styleSheet xmlns="http://schemas.openxmlformats.org/spreadsheetml/2006/main">
  <numFmts count="1">
    <numFmt numFmtId="169" formatCode="0.00000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top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9" fontId="0" fillId="0" borderId="0" xfId="0" applyNumberFormat="1"/>
    <xf numFmtId="169" fontId="0" fillId="0" borderId="1" xfId="0" applyNumberFormat="1" applyBorder="1"/>
    <xf numFmtId="169" fontId="0" fillId="0" borderId="0" xfId="0" applyNumberFormat="1" applyAlignment="1">
      <alignment horizontal="center"/>
    </xf>
    <xf numFmtId="169" fontId="2" fillId="0" borderId="1" xfId="0" applyNumberFormat="1" applyFont="1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G8" sqref="G8"/>
    </sheetView>
  </sheetViews>
  <sheetFormatPr defaultRowHeight="15"/>
  <cols>
    <col min="10" max="10" width="7" customWidth="1"/>
    <col min="11" max="11" width="7.85546875" customWidth="1"/>
    <col min="12" max="12" width="11.42578125" customWidth="1"/>
    <col min="13" max="13" width="12.42578125" bestFit="1" customWidth="1"/>
    <col min="15" max="15" width="16.5703125" customWidth="1"/>
  </cols>
  <sheetData>
    <row r="1" spans="1:14" ht="15.75" thickBot="1">
      <c r="A1" t="s">
        <v>2</v>
      </c>
      <c r="B1" t="s">
        <v>0</v>
      </c>
      <c r="C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>
        <f>B3-B2</f>
        <v>0.14999999999999991</v>
      </c>
    </row>
    <row r="2" spans="1:14">
      <c r="A2">
        <v>0</v>
      </c>
      <c r="B2" s="4">
        <v>1</v>
      </c>
      <c r="C2" s="5">
        <v>0.3679</v>
      </c>
      <c r="D2">
        <f t="shared" ref="D2:I2" si="0">C3-C2</f>
        <v>-6.1499999999999999E-2</v>
      </c>
      <c r="E2">
        <f t="shared" si="0"/>
        <v>-5.0000000000000044E-3</v>
      </c>
      <c r="F2">
        <f t="shared" si="0"/>
        <v>8.7000000000000133E-3</v>
      </c>
      <c r="G2">
        <f t="shared" si="0"/>
        <v>-3.0000000000000304E-3</v>
      </c>
      <c r="H2">
        <f t="shared" si="0"/>
        <v>-4.9999999999994493E-4</v>
      </c>
      <c r="I2">
        <f t="shared" si="0"/>
        <v>1.4999999999999181E-3</v>
      </c>
      <c r="K2" t="s">
        <v>10</v>
      </c>
      <c r="L2" s="4">
        <v>1.4</v>
      </c>
    </row>
    <row r="3" spans="1:14">
      <c r="A3">
        <v>1</v>
      </c>
      <c r="B3" s="4">
        <v>1.1499999999999999</v>
      </c>
      <c r="C3" s="6">
        <v>0.30640000000000001</v>
      </c>
      <c r="D3">
        <f>C4-C3</f>
        <v>-6.6500000000000004E-2</v>
      </c>
      <c r="E3">
        <f>D4-D3</f>
        <v>3.7000000000000088E-3</v>
      </c>
      <c r="F3">
        <f>E4-E3</f>
        <v>5.6999999999999829E-3</v>
      </c>
      <c r="G3">
        <f>F4-F3</f>
        <v>-3.4999999999999754E-3</v>
      </c>
      <c r="H3">
        <f>G4-G3</f>
        <v>9.9999999999997313E-4</v>
      </c>
      <c r="K3" t="s">
        <v>11</v>
      </c>
      <c r="L3" s="8">
        <f>(L2-B2)/L1</f>
        <v>2.6666666666666679</v>
      </c>
    </row>
    <row r="4" spans="1:14">
      <c r="A4">
        <v>2</v>
      </c>
      <c r="B4" s="4">
        <v>1.3</v>
      </c>
      <c r="C4" s="6">
        <v>0.2399</v>
      </c>
      <c r="D4">
        <f>C5-C4</f>
        <v>-6.2799999999999995E-2</v>
      </c>
      <c r="E4">
        <f>D5-D4</f>
        <v>9.3999999999999917E-3</v>
      </c>
      <c r="F4">
        <f>E5-E4</f>
        <v>2.2000000000000075E-3</v>
      </c>
      <c r="G4">
        <f>F5-F4</f>
        <v>-2.5000000000000022E-3</v>
      </c>
      <c r="N4" s="12"/>
    </row>
    <row r="5" spans="1:14">
      <c r="A5">
        <v>3</v>
      </c>
      <c r="B5" s="4">
        <v>1.45</v>
      </c>
      <c r="C5" s="6">
        <v>0.17710000000000001</v>
      </c>
      <c r="D5">
        <f>C6-C5</f>
        <v>-5.3400000000000003E-2</v>
      </c>
      <c r="E5">
        <f>D6-D5</f>
        <v>1.1599999999999999E-2</v>
      </c>
      <c r="F5">
        <f>E6-E5</f>
        <v>-2.9999999999999472E-4</v>
      </c>
    </row>
    <row r="6" spans="1:14">
      <c r="A6">
        <v>4</v>
      </c>
      <c r="B6" s="4">
        <v>1.6</v>
      </c>
      <c r="C6" s="6">
        <v>0.1237</v>
      </c>
      <c r="D6">
        <f>C7-C6</f>
        <v>-4.1800000000000004E-2</v>
      </c>
      <c r="E6">
        <f>D7-D6</f>
        <v>1.1300000000000004E-2</v>
      </c>
    </row>
    <row r="7" spans="1:14">
      <c r="A7">
        <v>5</v>
      </c>
      <c r="B7" s="4">
        <v>1.75</v>
      </c>
      <c r="C7" s="6">
        <v>8.1900000000000001E-2</v>
      </c>
      <c r="D7">
        <f>C8-C7</f>
        <v>-3.0499999999999999E-2</v>
      </c>
    </row>
    <row r="8" spans="1:14" ht="15.75" thickBot="1">
      <c r="A8">
        <v>6</v>
      </c>
      <c r="B8" s="4">
        <v>1.9</v>
      </c>
      <c r="C8" s="7">
        <v>5.1400000000000001E-2</v>
      </c>
      <c r="M8" s="3"/>
    </row>
    <row r="10" spans="1:14" ht="15.75" thickBot="1"/>
    <row r="11" spans="1:14" ht="15.75" thickBot="1">
      <c r="A11" s="2" t="s">
        <v>12</v>
      </c>
      <c r="B11" s="8">
        <f>C2</f>
        <v>0.3679</v>
      </c>
      <c r="C11" s="8">
        <f>L3*D2</f>
        <v>-0.16400000000000006</v>
      </c>
      <c r="D11" s="8">
        <f>E2*(L3^2-L3)/2</f>
        <v>-1.1111111111111134E-2</v>
      </c>
      <c r="E11" s="8">
        <f>F2*(L3^3-3*L3^2+2*L3)/6</f>
        <v>4.2962962962963163E-3</v>
      </c>
      <c r="F11" s="8">
        <f>G2*(L3^4-6*L3^3+11*L3^2-6*L3)/24</f>
        <v>1.2345679012345771E-4</v>
      </c>
      <c r="G11" s="8">
        <f>H2*(L3^5-10*L3^4+35*L3^3-50*L3^2+24*L3)/120</f>
        <v>-5.4869684499303983E-6</v>
      </c>
      <c r="H11" s="8">
        <f>I2*(L3^6-15*L3^5+85*L3^4-225*L3^3+274*L3^2-120*L3)/720</f>
        <v>-6.4014631915856822E-6</v>
      </c>
      <c r="I11" s="9">
        <f>SUM(B11:H11)</f>
        <v>0.19719675354366709</v>
      </c>
      <c r="J11" s="8"/>
      <c r="K11" s="10" t="s">
        <v>12</v>
      </c>
      <c r="L11" s="11">
        <f>I11</f>
        <v>0.19719675354366709</v>
      </c>
    </row>
    <row r="12" spans="1:14" ht="15.75" thickBot="1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4" ht="15.75" thickBot="1">
      <c r="A13" s="2" t="s">
        <v>13</v>
      </c>
      <c r="B13" s="8">
        <f>D2</f>
        <v>-6.1499999999999999E-2</v>
      </c>
      <c r="C13" s="8">
        <f>E2*(2*L3-1)/2</f>
        <v>-1.0833333333333349E-2</v>
      </c>
      <c r="D13" s="8">
        <f>F2*(3*L3^2-6*L3+2)/6</f>
        <v>1.0633333333333368E-2</v>
      </c>
      <c r="E13" s="8">
        <f>G2*(4*L3^3-18*L3^2+22*L3-6)/24</f>
        <v>-6.4814814814818204E-5</v>
      </c>
      <c r="F13" s="8">
        <f>H2*(5*L3^4-40*L3^3+105*L3^2-100*L3+24)/120</f>
        <v>6.995884773661664E-6</v>
      </c>
      <c r="G13" s="8">
        <f>I2*(6*L3^5-75*L3^4+340*L3^3-675*L3^2+548*L3-120)/720</f>
        <v>1.0905349794239186E-5</v>
      </c>
      <c r="H13" s="9">
        <f>SUM(B13:G13)/L1</f>
        <v>-0.41164609053497953</v>
      </c>
      <c r="I13" s="8"/>
      <c r="J13" s="8"/>
      <c r="K13" s="10" t="s">
        <v>13</v>
      </c>
      <c r="L13" s="8">
        <f>H13</f>
        <v>-0.41164609053497953</v>
      </c>
    </row>
    <row r="14" spans="1:14" ht="15.75" thickBot="1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4" ht="15.75" thickBot="1">
      <c r="A15" s="2" t="s">
        <v>14</v>
      </c>
      <c r="B15" s="8">
        <f>E2</f>
        <v>-5.0000000000000044E-3</v>
      </c>
      <c r="C15" s="8">
        <f>F2*(6*L3-6)/6</f>
        <v>1.4500000000000032E-2</v>
      </c>
      <c r="D15" s="8">
        <f>G2*(12*L3^2-36*L3+22)/24</f>
        <v>-1.4166666666666859E-3</v>
      </c>
      <c r="E15" s="8">
        <f>H2*(20*L3^3-120*L3^2+210*L3-100)/120</f>
        <v>5.8641975308635764E-5</v>
      </c>
      <c r="F15" s="8">
        <f>I2*(30*L3^4-300*L3^3+1020*L3^2-1350*L3+548)/720</f>
        <v>6.141975308641696E-5</v>
      </c>
      <c r="G15" s="9">
        <f>SUM(B15:F15)/(L1^2)</f>
        <v>0.36459533607681788</v>
      </c>
      <c r="H15" s="8"/>
      <c r="I15" s="8"/>
      <c r="J15" s="8"/>
      <c r="K15" s="10" t="s">
        <v>14</v>
      </c>
      <c r="L15" s="8">
        <f>G15</f>
        <v>0.36459533607681788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Полином Ньютона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Тычинин</dc:creator>
  <cp:lastModifiedBy>Admin</cp:lastModifiedBy>
  <dcterms:created xsi:type="dcterms:W3CDTF">2016-12-25T18:51:18Z</dcterms:created>
  <dcterms:modified xsi:type="dcterms:W3CDTF">2017-12-18T10:31:39Z</dcterms:modified>
</cp:coreProperties>
</file>