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eorgiydemo/Desktop/"/>
    </mc:Choice>
  </mc:AlternateContent>
  <bookViews>
    <workbookView xWindow="0" yWindow="440" windowWidth="28800" windowHeight="16500" tabRatio="500" activeTab="4"/>
  </bookViews>
  <sheets>
    <sheet name="1" sheetId="1" r:id="rId1"/>
    <sheet name="2" sheetId="2" r:id="rId2"/>
    <sheet name="3_1" sheetId="3" r:id="rId3"/>
    <sheet name="3_2" sheetId="4" r:id="rId4"/>
    <sheet name="Лист1" sheetId="5" r:id="rId5"/>
  </sheets>
  <definedNames>
    <definedName name="КОТИК1">'1'!$H$8</definedName>
    <definedName name="КОТИК2">'1'!$H$12</definedName>
    <definedName name="КОТИК3">'1'!$H$16</definedName>
    <definedName name="КОТИК4">'1'!$H$20</definedName>
    <definedName name="КОТИК5">'1'!$H$24</definedName>
    <definedName name="КОТИК6">'1'!$H$28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3" l="1"/>
  <c r="D11" i="3"/>
  <c r="D12" i="3"/>
  <c r="D13" i="3"/>
  <c r="D14" i="3"/>
  <c r="D15" i="3"/>
  <c r="D16" i="3"/>
  <c r="D9" i="3"/>
  <c r="F3" i="4"/>
  <c r="F4" i="4"/>
  <c r="F5" i="4"/>
  <c r="F6" i="4"/>
  <c r="F7" i="4"/>
  <c r="F8" i="4"/>
  <c r="F9" i="4"/>
  <c r="F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B7" i="2"/>
  <c r="B6" i="2"/>
  <c r="B5" i="2"/>
  <c r="B4" i="2"/>
  <c r="B2" i="2"/>
  <c r="C7" i="2"/>
  <c r="C5" i="2"/>
  <c r="C6" i="2"/>
  <c r="C4" i="2"/>
  <c r="C3" i="2"/>
  <c r="C2" i="2"/>
  <c r="B3" i="2"/>
  <c r="E15" i="3"/>
  <c r="E18" i="3"/>
  <c r="C13" i="4"/>
  <c r="D13" i="4"/>
  <c r="B13" i="4"/>
  <c r="C12" i="4"/>
  <c r="D12" i="4"/>
  <c r="B12" i="4"/>
  <c r="C11" i="4"/>
  <c r="D11" i="4"/>
  <c r="B11" i="4"/>
  <c r="E12" i="3"/>
  <c r="E14" i="3"/>
  <c r="E11" i="3"/>
  <c r="E13" i="3"/>
  <c r="E16" i="3"/>
  <c r="E9" i="3"/>
  <c r="E10" i="3"/>
  <c r="D17" i="3"/>
  <c r="B17" i="3"/>
  <c r="C17" i="3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5" i="1"/>
  <c r="H5" i="1"/>
  <c r="H7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6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5" i="1"/>
</calcChain>
</file>

<file path=xl/sharedStrings.xml><?xml version="1.0" encoding="utf-8"?>
<sst xmlns="http://schemas.openxmlformats.org/spreadsheetml/2006/main" count="51" uniqueCount="50">
  <si>
    <t>K</t>
  </si>
  <si>
    <t>2^K</t>
  </si>
  <si>
    <t>sum(k*2^k)</t>
  </si>
  <si>
    <t>k*2^k</t>
  </si>
  <si>
    <t>a</t>
  </si>
  <si>
    <t>b</t>
  </si>
  <si>
    <t>c</t>
  </si>
  <si>
    <t>S1</t>
  </si>
  <si>
    <t>S2</t>
  </si>
  <si>
    <t>d1%</t>
  </si>
  <si>
    <t>d2%</t>
  </si>
  <si>
    <t>d1</t>
  </si>
  <si>
    <t>d2</t>
  </si>
  <si>
    <t>Расчет сдельной зарплаты</t>
  </si>
  <si>
    <t>Стоимость детали</t>
  </si>
  <si>
    <t>Норма</t>
  </si>
  <si>
    <t>ФИО</t>
  </si>
  <si>
    <t>Зайцев</t>
  </si>
  <si>
    <t>Волков</t>
  </si>
  <si>
    <t>Баранов</t>
  </si>
  <si>
    <t>Медведев</t>
  </si>
  <si>
    <t>Лисицин</t>
  </si>
  <si>
    <t>Козлов</t>
  </si>
  <si>
    <t>Курочкин</t>
  </si>
  <si>
    <t>Петухов</t>
  </si>
  <si>
    <t>Всего</t>
  </si>
  <si>
    <t>Деталей</t>
  </si>
  <si>
    <t>Изгот.</t>
  </si>
  <si>
    <t>Брак</t>
  </si>
  <si>
    <t>Заработано</t>
  </si>
  <si>
    <t>Бракоделы</t>
  </si>
  <si>
    <t>Бракоделов</t>
  </si>
  <si>
    <t>Фамилия</t>
  </si>
  <si>
    <t>Июнь</t>
  </si>
  <si>
    <t>Июль</t>
  </si>
  <si>
    <t>Август</t>
  </si>
  <si>
    <t>ИТОГ</t>
  </si>
  <si>
    <t>НДФЛ</t>
  </si>
  <si>
    <t>Чистый доход</t>
  </si>
  <si>
    <t>Достоевский Ф.М.</t>
  </si>
  <si>
    <t>Тютчев Ф.И.</t>
  </si>
  <si>
    <t>Герцен М.И.</t>
  </si>
  <si>
    <t>Лермонтов М.Ю.</t>
  </si>
  <si>
    <t>Пушкин А.С.</t>
  </si>
  <si>
    <t>Толстой Л.Н.</t>
  </si>
  <si>
    <t>Чернышевский Н.М.</t>
  </si>
  <si>
    <t>Маяковский В.В.</t>
  </si>
  <si>
    <t>Среднее значение</t>
  </si>
  <si>
    <t>Минимум</t>
  </si>
  <si>
    <t>Максимум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</si>
</sst>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6"/>
      <color theme="1"/>
      <name val="Arial"/>
    </font>
    <font>
      <sz val="16"/>
      <color theme="1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0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0" fillId="0" borderId="1" xfId="0" applyBorder="1"/>
    <xf numFmtId="0" fontId="0" fillId="2" borderId="1" xfId="0" applyFill="1" applyBorder="1"/>
    <xf numFmtId="0" fontId="4" fillId="0" borderId="0" xfId="0" applyNumberFormat="1" applyFont="1"/>
    <xf numFmtId="0" fontId="4" fillId="0" borderId="3" xfId="0" applyFont="1" applyBorder="1"/>
    <xf numFmtId="0" fontId="4" fillId="0" borderId="4" xfId="0" applyFont="1" applyBorder="1"/>
    <xf numFmtId="0" fontId="4" fillId="0" borderId="4" xfId="0" applyNumberFormat="1" applyFont="1" applyBorder="1"/>
    <xf numFmtId="0" fontId="4" fillId="0" borderId="5" xfId="0" applyNumberFormat="1" applyFont="1" applyBorder="1"/>
    <xf numFmtId="0" fontId="4" fillId="0" borderId="1" xfId="0" applyFont="1" applyBorder="1"/>
    <xf numFmtId="0" fontId="4" fillId="0" borderId="1" xfId="0" applyNumberFormat="1" applyFont="1" applyBorder="1"/>
    <xf numFmtId="10" fontId="4" fillId="0" borderId="1" xfId="0" applyNumberFormat="1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0" xfId="0" applyNumberFormat="1" applyFont="1" applyBorder="1"/>
    <xf numFmtId="0" fontId="4" fillId="0" borderId="10" xfId="0" applyNumberFormat="1" applyFont="1" applyBorder="1"/>
    <xf numFmtId="0" fontId="4" fillId="0" borderId="12" xfId="0" applyNumberFormat="1" applyFont="1" applyBorder="1"/>
    <xf numFmtId="0" fontId="4" fillId="0" borderId="13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d1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'2'!$B$2:$B$7</c:f>
              <c:numCache>
                <c:formatCode>0.00%</c:formatCode>
                <c:ptCount val="6"/>
                <c:pt idx="0">
                  <c:v>0.163265306122449</c:v>
                </c:pt>
                <c:pt idx="1">
                  <c:v>0.138315672058003</c:v>
                </c:pt>
                <c:pt idx="2">
                  <c:v>0.0907295203852897</c:v>
                </c:pt>
                <c:pt idx="3">
                  <c:v>0.0666584608373404</c:v>
                </c:pt>
                <c:pt idx="4">
                  <c:v>0.052631174758551</c:v>
                </c:pt>
                <c:pt idx="5">
                  <c:v>0.0434782400248407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'2'!$C$1</c:f>
              <c:strCache>
                <c:ptCount val="1"/>
                <c:pt idx="0">
                  <c:v>d2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'2'!$C$2:$C$7</c:f>
              <c:numCache>
                <c:formatCode>0.00%</c:formatCode>
                <c:ptCount val="6"/>
                <c:pt idx="0">
                  <c:v>0.0834228428213391</c:v>
                </c:pt>
                <c:pt idx="1">
                  <c:v>0.0579630981882578</c:v>
                </c:pt>
                <c:pt idx="2">
                  <c:v>0.0444803978221259</c:v>
                </c:pt>
                <c:pt idx="3">
                  <c:v>0.0357825251088578</c:v>
                </c:pt>
                <c:pt idx="4">
                  <c:v>0.0298326948274387</c:v>
                </c:pt>
                <c:pt idx="5">
                  <c:v>0.0396909368840535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00248592"/>
        <c:axId val="1900251344"/>
      </c:lineChart>
      <c:catAx>
        <c:axId val="19002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0251344"/>
        <c:crosses val="autoZero"/>
        <c:auto val="1"/>
        <c:lblAlgn val="ctr"/>
        <c:lblOffset val="100"/>
        <c:noMultiLvlLbl val="0"/>
      </c:catAx>
      <c:valAx>
        <c:axId val="190025134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024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d1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'2'!$A$2:$A$7</c:f>
              <c:numCache>
                <c:formatCode>General</c:formatCode>
                <c:ptCount val="6"/>
                <c:pt idx="0">
                  <c:v>4.0</c:v>
                </c:pt>
                <c:pt idx="1">
                  <c:v>8.0</c:v>
                </c:pt>
                <c:pt idx="2">
                  <c:v>12.0</c:v>
                </c:pt>
                <c:pt idx="3">
                  <c:v>16.0</c:v>
                </c:pt>
                <c:pt idx="4">
                  <c:v>20.0</c:v>
                </c:pt>
                <c:pt idx="5">
                  <c:v>24.0</c:v>
                </c:pt>
              </c:numCache>
            </c:numRef>
          </c:cat>
          <c:val>
            <c:numRef>
              <c:f>'2'!$B$2:$B$7</c:f>
              <c:numCache>
                <c:formatCode>0.00%</c:formatCode>
                <c:ptCount val="6"/>
                <c:pt idx="0">
                  <c:v>0.163265306122449</c:v>
                </c:pt>
                <c:pt idx="1">
                  <c:v>0.138315672058003</c:v>
                </c:pt>
                <c:pt idx="2">
                  <c:v>0.0907295203852897</c:v>
                </c:pt>
                <c:pt idx="3">
                  <c:v>0.0666584608373404</c:v>
                </c:pt>
                <c:pt idx="4">
                  <c:v>0.052631174758551</c:v>
                </c:pt>
                <c:pt idx="5">
                  <c:v>0.0434782400248407</c:v>
                </c:pt>
              </c:numCache>
            </c:numRef>
          </c:val>
        </c:ser>
        <c:ser>
          <c:idx val="1"/>
          <c:order val="1"/>
          <c:tx>
            <c:strRef>
              <c:f>'2'!$C$1</c:f>
              <c:strCache>
                <c:ptCount val="1"/>
                <c:pt idx="0">
                  <c:v>d2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'2'!$A$2:$A$7</c:f>
              <c:numCache>
                <c:formatCode>General</c:formatCode>
                <c:ptCount val="6"/>
                <c:pt idx="0">
                  <c:v>4.0</c:v>
                </c:pt>
                <c:pt idx="1">
                  <c:v>8.0</c:v>
                </c:pt>
                <c:pt idx="2">
                  <c:v>12.0</c:v>
                </c:pt>
                <c:pt idx="3">
                  <c:v>16.0</c:v>
                </c:pt>
                <c:pt idx="4">
                  <c:v>20.0</c:v>
                </c:pt>
                <c:pt idx="5">
                  <c:v>24.0</c:v>
                </c:pt>
              </c:numCache>
            </c:numRef>
          </c:cat>
          <c:val>
            <c:numRef>
              <c:f>'2'!$C$2:$C$7</c:f>
              <c:numCache>
                <c:formatCode>0.00%</c:formatCode>
                <c:ptCount val="6"/>
                <c:pt idx="0">
                  <c:v>0.0834228428213391</c:v>
                </c:pt>
                <c:pt idx="1">
                  <c:v>0.0579630981882578</c:v>
                </c:pt>
                <c:pt idx="2">
                  <c:v>0.0444803978221259</c:v>
                </c:pt>
                <c:pt idx="3">
                  <c:v>0.0357825251088578</c:v>
                </c:pt>
                <c:pt idx="4">
                  <c:v>0.0298326948274387</c:v>
                </c:pt>
                <c:pt idx="5">
                  <c:v>0.0396909368840535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5838304"/>
        <c:axId val="1925840624"/>
      </c:barChart>
      <c:catAx>
        <c:axId val="19258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0624"/>
        <c:crosses val="autoZero"/>
        <c:auto val="1"/>
        <c:lblAlgn val="ctr"/>
        <c:lblOffset val="100"/>
        <c:noMultiLvlLbl val="0"/>
      </c:catAx>
      <c:valAx>
        <c:axId val="192584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3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'3_2'!$A$2:$A$9</c:f>
              <c:strCache>
                <c:ptCount val="8"/>
                <c:pt idx="0">
                  <c:v>Пушкин А.С.</c:v>
                </c:pt>
                <c:pt idx="1">
                  <c:v>Толстой Л.Н.</c:v>
                </c:pt>
                <c:pt idx="2">
                  <c:v>Лермонтов М.Ю.</c:v>
                </c:pt>
                <c:pt idx="3">
                  <c:v>Достоевский Ф.М.</c:v>
                </c:pt>
                <c:pt idx="4">
                  <c:v>Тютчев Ф.И.</c:v>
                </c:pt>
                <c:pt idx="5">
                  <c:v>Герцен М.И.</c:v>
                </c:pt>
                <c:pt idx="6">
                  <c:v>Чернышевский Н.М.</c:v>
                </c:pt>
                <c:pt idx="7">
                  <c:v>Маяковский В.В.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'3_2'!$A$2:$A$9</c:f>
              <c:strCache>
                <c:ptCount val="8"/>
                <c:pt idx="0">
                  <c:v>Пушкин А.С.</c:v>
                </c:pt>
                <c:pt idx="1">
                  <c:v>Толстой Л.Н.</c:v>
                </c:pt>
                <c:pt idx="2">
                  <c:v>Лермонтов М.Ю.</c:v>
                </c:pt>
                <c:pt idx="3">
                  <c:v>Достоевский Ф.М.</c:v>
                </c:pt>
                <c:pt idx="4">
                  <c:v>Тютчев Ф.И.</c:v>
                </c:pt>
                <c:pt idx="5">
                  <c:v>Герцен М.И.</c:v>
                </c:pt>
                <c:pt idx="6">
                  <c:v>Чернышевский Н.М.</c:v>
                </c:pt>
                <c:pt idx="7">
                  <c:v>Маяковский В.В.</c:v>
                </c:pt>
              </c:strCache>
            </c:strRef>
          </c:cat>
          <c:val>
            <c:numRef>
              <c:f>'3_2'!$G$2:$G$9</c:f>
              <c:numCache>
                <c:formatCode>General</c:formatCode>
                <c:ptCount val="8"/>
                <c:pt idx="0">
                  <c:v>40020.0</c:v>
                </c:pt>
                <c:pt idx="1">
                  <c:v>46110.0</c:v>
                </c:pt>
                <c:pt idx="2">
                  <c:v>46980.0</c:v>
                </c:pt>
                <c:pt idx="3">
                  <c:v>60900.0</c:v>
                </c:pt>
                <c:pt idx="4">
                  <c:v>41760.0</c:v>
                </c:pt>
                <c:pt idx="5">
                  <c:v>46980.0</c:v>
                </c:pt>
                <c:pt idx="6">
                  <c:v>29580.0</c:v>
                </c:pt>
                <c:pt idx="7">
                  <c:v>47850.0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'3_2'!$A$2:$A$9</c:f>
              <c:strCache>
                <c:ptCount val="8"/>
                <c:pt idx="0">
                  <c:v>Пушкин А.С.</c:v>
                </c:pt>
                <c:pt idx="1">
                  <c:v>Толстой Л.Н.</c:v>
                </c:pt>
                <c:pt idx="2">
                  <c:v>Лермонтов М.Ю.</c:v>
                </c:pt>
                <c:pt idx="3">
                  <c:v>Достоевский Ф.М.</c:v>
                </c:pt>
                <c:pt idx="4">
                  <c:v>Тютчев Ф.И.</c:v>
                </c:pt>
                <c:pt idx="5">
                  <c:v>Герцен М.И.</c:v>
                </c:pt>
                <c:pt idx="6">
                  <c:v>Чернышевский Н.М.</c:v>
                </c:pt>
                <c:pt idx="7">
                  <c:v>Маяковский В.В.</c:v>
                </c:pt>
              </c:strCache>
            </c:strRef>
          </c:cat>
          <c:val>
            <c:numRef>
              <c:f>'3_2'!$C$2:$C$9</c:f>
              <c:numCache>
                <c:formatCode>General</c:formatCode>
                <c:ptCount val="8"/>
                <c:pt idx="0">
                  <c:v>16000.0</c:v>
                </c:pt>
                <c:pt idx="1">
                  <c:v>18000.0</c:v>
                </c:pt>
                <c:pt idx="2">
                  <c:v>18000.0</c:v>
                </c:pt>
                <c:pt idx="3">
                  <c:v>25000.0</c:v>
                </c:pt>
                <c:pt idx="4">
                  <c:v>14000.0</c:v>
                </c:pt>
                <c:pt idx="5">
                  <c:v>18000.0</c:v>
                </c:pt>
                <c:pt idx="6">
                  <c:v>11000.0</c:v>
                </c:pt>
                <c:pt idx="7">
                  <c:v>20000.0</c:v>
                </c:pt>
              </c:numCache>
            </c:numRef>
          </c:val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'3_2'!$A$2:$A$9</c:f>
              <c:strCache>
                <c:ptCount val="8"/>
                <c:pt idx="0">
                  <c:v>Пушкин А.С.</c:v>
                </c:pt>
                <c:pt idx="1">
                  <c:v>Толстой Л.Н.</c:v>
                </c:pt>
                <c:pt idx="2">
                  <c:v>Лермонтов М.Ю.</c:v>
                </c:pt>
                <c:pt idx="3">
                  <c:v>Достоевский Ф.М.</c:v>
                </c:pt>
                <c:pt idx="4">
                  <c:v>Тютчев Ф.И.</c:v>
                </c:pt>
                <c:pt idx="5">
                  <c:v>Герцен М.И.</c:v>
                </c:pt>
                <c:pt idx="6">
                  <c:v>Чернышевский Н.М.</c:v>
                </c:pt>
                <c:pt idx="7">
                  <c:v>Маяковский В.В.</c:v>
                </c:pt>
              </c:strCache>
            </c:strRef>
          </c:cat>
          <c:val>
            <c:numRef>
              <c:f>'3_2'!$D$2:$D$9</c:f>
              <c:numCache>
                <c:formatCode>General</c:formatCode>
                <c:ptCount val="8"/>
                <c:pt idx="0">
                  <c:v>15000.0</c:v>
                </c:pt>
                <c:pt idx="1">
                  <c:v>20000.0</c:v>
                </c:pt>
                <c:pt idx="2">
                  <c:v>18000.0</c:v>
                </c:pt>
                <c:pt idx="3">
                  <c:v>20000.0</c:v>
                </c:pt>
                <c:pt idx="4">
                  <c:v>18000.0</c:v>
                </c:pt>
                <c:pt idx="5">
                  <c:v>18000.0</c:v>
                </c:pt>
                <c:pt idx="6">
                  <c:v>11000.0</c:v>
                </c:pt>
                <c:pt idx="7">
                  <c:v>20000.0</c:v>
                </c:pt>
              </c:numCache>
            </c:numRef>
          </c:val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'3_2'!$A$2:$A$9</c:f>
              <c:strCache>
                <c:ptCount val="8"/>
                <c:pt idx="0">
                  <c:v>Пушкин А.С.</c:v>
                </c:pt>
                <c:pt idx="1">
                  <c:v>Толстой Л.Н.</c:v>
                </c:pt>
                <c:pt idx="2">
                  <c:v>Лермонтов М.Ю.</c:v>
                </c:pt>
                <c:pt idx="3">
                  <c:v>Достоевский Ф.М.</c:v>
                </c:pt>
                <c:pt idx="4">
                  <c:v>Тютчев Ф.И.</c:v>
                </c:pt>
                <c:pt idx="5">
                  <c:v>Герцен М.И.</c:v>
                </c:pt>
                <c:pt idx="6">
                  <c:v>Чернышевский Н.М.</c:v>
                </c:pt>
                <c:pt idx="7">
                  <c:v>Маяковский В.В.</c:v>
                </c:pt>
              </c:strCache>
            </c:strRef>
          </c:cat>
          <c:val>
            <c:numRef>
              <c:f>'3_2'!$E$2:$E$9</c:f>
              <c:numCache>
                <c:formatCode>General</c:formatCode>
                <c:ptCount val="8"/>
                <c:pt idx="0">
                  <c:v>46000.0</c:v>
                </c:pt>
                <c:pt idx="1">
                  <c:v>53000.0</c:v>
                </c:pt>
                <c:pt idx="2">
                  <c:v>54000.0</c:v>
                </c:pt>
                <c:pt idx="3">
                  <c:v>70000.0</c:v>
                </c:pt>
                <c:pt idx="4">
                  <c:v>48000.0</c:v>
                </c:pt>
                <c:pt idx="5">
                  <c:v>54000.0</c:v>
                </c:pt>
                <c:pt idx="6">
                  <c:v>34000.0</c:v>
                </c:pt>
                <c:pt idx="7">
                  <c:v>55000.0</c:v>
                </c:pt>
              </c:numCache>
            </c:numRef>
          </c:val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'3_2'!$A$2:$A$9</c:f>
              <c:strCache>
                <c:ptCount val="8"/>
                <c:pt idx="0">
                  <c:v>Пушкин А.С.</c:v>
                </c:pt>
                <c:pt idx="1">
                  <c:v>Толстой Л.Н.</c:v>
                </c:pt>
                <c:pt idx="2">
                  <c:v>Лермонтов М.Ю.</c:v>
                </c:pt>
                <c:pt idx="3">
                  <c:v>Достоевский Ф.М.</c:v>
                </c:pt>
                <c:pt idx="4">
                  <c:v>Тютчев Ф.И.</c:v>
                </c:pt>
                <c:pt idx="5">
                  <c:v>Герцен М.И.</c:v>
                </c:pt>
                <c:pt idx="6">
                  <c:v>Чернышевский Н.М.</c:v>
                </c:pt>
                <c:pt idx="7">
                  <c:v>Маяковский В.В.</c:v>
                </c:pt>
              </c:strCache>
            </c:strRef>
          </c:cat>
          <c:val>
            <c:numRef>
              <c:f>'3_2'!$F$2:$F$9</c:f>
              <c:numCache>
                <c:formatCode>General</c:formatCode>
                <c:ptCount val="8"/>
                <c:pt idx="0">
                  <c:v>5980.0</c:v>
                </c:pt>
                <c:pt idx="1">
                  <c:v>6890.0</c:v>
                </c:pt>
                <c:pt idx="2">
                  <c:v>7020.0</c:v>
                </c:pt>
                <c:pt idx="3">
                  <c:v>9100.0</c:v>
                </c:pt>
                <c:pt idx="4">
                  <c:v>6240.0</c:v>
                </c:pt>
                <c:pt idx="5">
                  <c:v>7020.0</c:v>
                </c:pt>
                <c:pt idx="6">
                  <c:v>4420.0</c:v>
                </c:pt>
                <c:pt idx="7">
                  <c:v>7150.0</c:v>
                </c:pt>
              </c:numCache>
            </c:numRef>
          </c:val>
        </c:ser>
        <c:ser>
          <c:idx val="5"/>
          <c:order val="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'3_2'!$A$2:$A$9</c:f>
              <c:strCache>
                <c:ptCount val="8"/>
                <c:pt idx="0">
                  <c:v>Пушкин А.С.</c:v>
                </c:pt>
                <c:pt idx="1">
                  <c:v>Толстой Л.Н.</c:v>
                </c:pt>
                <c:pt idx="2">
                  <c:v>Лермонтов М.Ю.</c:v>
                </c:pt>
                <c:pt idx="3">
                  <c:v>Достоевский Ф.М.</c:v>
                </c:pt>
                <c:pt idx="4">
                  <c:v>Тютчев Ф.И.</c:v>
                </c:pt>
                <c:pt idx="5">
                  <c:v>Герцен М.И.</c:v>
                </c:pt>
                <c:pt idx="6">
                  <c:v>Чернышевский Н.М.</c:v>
                </c:pt>
                <c:pt idx="7">
                  <c:v>Маяковский В.В.</c:v>
                </c:pt>
              </c:strCache>
            </c:strRef>
          </c:cat>
          <c:val>
            <c:numRef>
              <c:f>'3_2'!$G$2:$G$9</c:f>
              <c:numCache>
                <c:formatCode>General</c:formatCode>
                <c:ptCount val="8"/>
                <c:pt idx="0">
                  <c:v>40020.0</c:v>
                </c:pt>
                <c:pt idx="1">
                  <c:v>46110.0</c:v>
                </c:pt>
                <c:pt idx="2">
                  <c:v>46980.0</c:v>
                </c:pt>
                <c:pt idx="3">
                  <c:v>60900.0</c:v>
                </c:pt>
                <c:pt idx="4">
                  <c:v>41760.0</c:v>
                </c:pt>
                <c:pt idx="5">
                  <c:v>46980.0</c:v>
                </c:pt>
                <c:pt idx="6">
                  <c:v>29580.0</c:v>
                </c:pt>
                <c:pt idx="7">
                  <c:v>47850.0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87109</xdr:colOff>
      <xdr:row>7</xdr:row>
      <xdr:rowOff>85644</xdr:rowOff>
    </xdr:from>
    <xdr:to>
      <xdr:col>5</xdr:col>
      <xdr:colOff>507186</xdr:colOff>
      <xdr:row>20</xdr:row>
      <xdr:rowOff>183010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718038</xdr:colOff>
      <xdr:row>7</xdr:row>
      <xdr:rowOff>142631</xdr:rowOff>
    </xdr:from>
    <xdr:to>
      <xdr:col>11</xdr:col>
      <xdr:colOff>356576</xdr:colOff>
      <xdr:row>21</xdr:row>
      <xdr:rowOff>36472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177565</xdr:colOff>
      <xdr:row>14</xdr:row>
      <xdr:rowOff>27751</xdr:rowOff>
    </xdr:from>
    <xdr:to>
      <xdr:col>4</xdr:col>
      <xdr:colOff>129352</xdr:colOff>
      <xdr:row>35</xdr:row>
      <xdr:rowOff>58796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H9" sqref="H9"/>
    </sheetView>
  </sheetViews>
  <sheetFormatPr baseColWidth="10" defaultRowHeight="20" x14ac:dyDescent="0.2"/>
  <cols>
    <col min="1" max="1" width="10.83203125" style="5"/>
    <col min="2" max="2" width="23.5" style="5" customWidth="1"/>
    <col min="3" max="3" width="15.1640625" style="5" customWidth="1"/>
    <col min="4" max="4" width="14.33203125" style="5" customWidth="1"/>
    <col min="5" max="5" width="5.83203125" style="5" customWidth="1"/>
    <col min="6" max="6" width="12.1640625" style="5" customWidth="1"/>
    <col min="7" max="7" width="15.1640625" style="5" customWidth="1"/>
    <col min="8" max="8" width="10.6640625" style="5" customWidth="1"/>
    <col min="9" max="16384" width="10.83203125" style="5"/>
  </cols>
  <sheetData>
    <row r="1" spans="1:16" x14ac:dyDescent="0.2">
      <c r="D1" s="8"/>
      <c r="E1" s="7" t="s">
        <v>4</v>
      </c>
      <c r="F1" s="7" t="s">
        <v>5</v>
      </c>
      <c r="G1" s="7" t="s">
        <v>6</v>
      </c>
    </row>
    <row r="2" spans="1:16" x14ac:dyDescent="0.2">
      <c r="D2" s="1"/>
      <c r="E2" s="3">
        <v>4</v>
      </c>
      <c r="F2" s="3">
        <v>18</v>
      </c>
      <c r="G2" s="3">
        <v>1.7</v>
      </c>
      <c r="H2" s="1"/>
    </row>
    <row r="3" spans="1:16" x14ac:dyDescent="0.2">
      <c r="A3" s="7" t="s">
        <v>0</v>
      </c>
      <c r="B3" s="7" t="s">
        <v>1</v>
      </c>
      <c r="C3" s="7" t="s">
        <v>3</v>
      </c>
      <c r="D3" s="7" t="s">
        <v>2</v>
      </c>
      <c r="E3" s="7"/>
      <c r="F3" s="7" t="s">
        <v>7</v>
      </c>
      <c r="G3" s="7" t="s">
        <v>8</v>
      </c>
      <c r="H3" s="7" t="s">
        <v>9</v>
      </c>
      <c r="I3" s="7" t="s">
        <v>10</v>
      </c>
      <c r="J3" s="8"/>
      <c r="K3" s="8"/>
      <c r="L3" s="8"/>
      <c r="M3" s="8"/>
      <c r="N3" s="8"/>
      <c r="O3" s="8"/>
      <c r="P3" s="8"/>
    </row>
    <row r="4" spans="1:16" x14ac:dyDescent="0.2">
      <c r="A4" s="6"/>
      <c r="B4" s="2"/>
      <c r="C4" s="2"/>
      <c r="D4" s="2"/>
      <c r="E4" s="2"/>
      <c r="F4" s="2"/>
      <c r="G4" s="2"/>
      <c r="H4" s="2"/>
      <c r="I4" s="2"/>
    </row>
    <row r="5" spans="1:16" x14ac:dyDescent="0.2">
      <c r="A5" s="6">
        <v>1</v>
      </c>
      <c r="B5" s="2">
        <f>2^A5</f>
        <v>2</v>
      </c>
      <c r="C5" s="2">
        <f>A5*2^A5</f>
        <v>2</v>
      </c>
      <c r="D5" s="2">
        <v>2</v>
      </c>
      <c r="E5" s="2"/>
      <c r="F5" s="2">
        <f>2^A5*(2*A5-$E$2)+$F$2</f>
        <v>14</v>
      </c>
      <c r="G5" s="2">
        <f>(2*2^A5*A5^2)/(A5+$G$2)</f>
        <v>1.4814814814814814</v>
      </c>
      <c r="H5" s="4">
        <f>(ABS(F5-D5)/D5)*100%</f>
        <v>6</v>
      </c>
      <c r="I5" s="4">
        <f>(ABS(G5-D5)/D5)*100%</f>
        <v>0.2592592592592593</v>
      </c>
    </row>
    <row r="6" spans="1:16" x14ac:dyDescent="0.2">
      <c r="A6" s="6">
        <v>2</v>
      </c>
      <c r="B6" s="2">
        <f>2^A6</f>
        <v>4</v>
      </c>
      <c r="C6" s="2">
        <f t="shared" ref="C6:C28" si="0">A6*2^A6</f>
        <v>8</v>
      </c>
      <c r="D6" s="2">
        <f>D5+C6</f>
        <v>10</v>
      </c>
      <c r="E6" s="2"/>
      <c r="F6" s="2">
        <f t="shared" ref="F6:F28" si="1">2^A6*(2*A6-$E$2)+$F$2</f>
        <v>18</v>
      </c>
      <c r="G6" s="2">
        <f t="shared" ref="G6:G28" si="2">(2*2^A6*A6^2)/(A6+$G$2)</f>
        <v>8.6486486486486474</v>
      </c>
      <c r="H6" s="4">
        <f t="shared" ref="H6:H28" si="3">(ABS(F6-D6)/D6)*100%</f>
        <v>0.8</v>
      </c>
      <c r="I6" s="4">
        <f t="shared" ref="I6:I28" si="4">(ABS(G6-D6)/D6)*100%</f>
        <v>0.13513513513513525</v>
      </c>
    </row>
    <row r="7" spans="1:16" x14ac:dyDescent="0.2">
      <c r="A7" s="6">
        <v>3</v>
      </c>
      <c r="B7" s="2">
        <f t="shared" ref="B7:B28" si="5">2^A7</f>
        <v>8</v>
      </c>
      <c r="C7" s="2">
        <f t="shared" si="0"/>
        <v>24</v>
      </c>
      <c r="D7" s="2">
        <f t="shared" ref="D7:D28" si="6">D6+C7</f>
        <v>34</v>
      </c>
      <c r="E7" s="2"/>
      <c r="F7" s="2">
        <f t="shared" si="1"/>
        <v>34</v>
      </c>
      <c r="G7" s="2">
        <f t="shared" si="2"/>
        <v>30.638297872340424</v>
      </c>
      <c r="H7" s="4">
        <f>(ABS(F7-D7)/D7)*100%</f>
        <v>0</v>
      </c>
      <c r="I7" s="4">
        <f t="shared" si="4"/>
        <v>9.8873591989987547E-2</v>
      </c>
    </row>
    <row r="8" spans="1:16" x14ac:dyDescent="0.2">
      <c r="A8" s="6">
        <v>4</v>
      </c>
      <c r="B8" s="2">
        <f t="shared" si="5"/>
        <v>16</v>
      </c>
      <c r="C8" s="2">
        <f t="shared" si="0"/>
        <v>64</v>
      </c>
      <c r="D8" s="2">
        <f t="shared" si="6"/>
        <v>98</v>
      </c>
      <c r="E8" s="2"/>
      <c r="F8" s="2">
        <f t="shared" si="1"/>
        <v>82</v>
      </c>
      <c r="G8" s="2">
        <f t="shared" si="2"/>
        <v>89.824561403508767</v>
      </c>
      <c r="H8" s="4">
        <f t="shared" si="3"/>
        <v>0.16326530612244897</v>
      </c>
      <c r="I8" s="4">
        <f t="shared" si="4"/>
        <v>8.3422842821339119E-2</v>
      </c>
    </row>
    <row r="9" spans="1:16" x14ac:dyDescent="0.2">
      <c r="A9" s="6">
        <v>5</v>
      </c>
      <c r="B9" s="2">
        <f t="shared" si="5"/>
        <v>32</v>
      </c>
      <c r="C9" s="2">
        <f t="shared" si="0"/>
        <v>160</v>
      </c>
      <c r="D9" s="2">
        <f t="shared" si="6"/>
        <v>258</v>
      </c>
      <c r="E9" s="2"/>
      <c r="F9" s="2">
        <f t="shared" si="1"/>
        <v>210</v>
      </c>
      <c r="G9" s="2">
        <f t="shared" si="2"/>
        <v>238.80597014925374</v>
      </c>
      <c r="H9" s="4">
        <f t="shared" si="3"/>
        <v>0.18604651162790697</v>
      </c>
      <c r="I9" s="4">
        <f t="shared" si="4"/>
        <v>7.4395464537776207E-2</v>
      </c>
    </row>
    <row r="10" spans="1:16" x14ac:dyDescent="0.2">
      <c r="A10" s="6">
        <v>6</v>
      </c>
      <c r="B10" s="2">
        <f t="shared" si="5"/>
        <v>64</v>
      </c>
      <c r="C10" s="2">
        <f t="shared" si="0"/>
        <v>384</v>
      </c>
      <c r="D10" s="2">
        <f t="shared" si="6"/>
        <v>642</v>
      </c>
      <c r="E10" s="2"/>
      <c r="F10" s="2">
        <f t="shared" si="1"/>
        <v>530</v>
      </c>
      <c r="G10" s="2">
        <f t="shared" si="2"/>
        <v>598.44155844155841</v>
      </c>
      <c r="H10" s="4">
        <f t="shared" si="3"/>
        <v>0.17445482866043613</v>
      </c>
      <c r="I10" s="4">
        <f t="shared" si="4"/>
        <v>6.784803981065668E-2</v>
      </c>
    </row>
    <row r="11" spans="1:16" x14ac:dyDescent="0.2">
      <c r="A11" s="6">
        <v>7</v>
      </c>
      <c r="B11" s="2">
        <f t="shared" si="5"/>
        <v>128</v>
      </c>
      <c r="C11" s="2">
        <f t="shared" si="0"/>
        <v>896</v>
      </c>
      <c r="D11" s="2">
        <f t="shared" si="6"/>
        <v>1538</v>
      </c>
      <c r="E11" s="2"/>
      <c r="F11" s="2">
        <f t="shared" si="1"/>
        <v>1298</v>
      </c>
      <c r="G11" s="2">
        <f t="shared" si="2"/>
        <v>1441.8390804597702</v>
      </c>
      <c r="H11" s="4">
        <f t="shared" si="3"/>
        <v>0.15604681404421328</v>
      </c>
      <c r="I11" s="4">
        <f t="shared" si="4"/>
        <v>6.2523354707561624E-2</v>
      </c>
    </row>
    <row r="12" spans="1:16" x14ac:dyDescent="0.2">
      <c r="A12" s="6">
        <v>8</v>
      </c>
      <c r="B12" s="2">
        <f t="shared" si="5"/>
        <v>256</v>
      </c>
      <c r="C12" s="2">
        <f t="shared" si="0"/>
        <v>2048</v>
      </c>
      <c r="D12" s="2">
        <f t="shared" si="6"/>
        <v>3586</v>
      </c>
      <c r="E12" s="2"/>
      <c r="F12" s="2">
        <f t="shared" si="1"/>
        <v>3090</v>
      </c>
      <c r="G12" s="2">
        <f t="shared" si="2"/>
        <v>3378.1443298969075</v>
      </c>
      <c r="H12" s="4">
        <f t="shared" si="3"/>
        <v>0.13831567205800335</v>
      </c>
      <c r="I12" s="4">
        <f t="shared" si="4"/>
        <v>5.796309818825781E-2</v>
      </c>
    </row>
    <row r="13" spans="1:16" x14ac:dyDescent="0.2">
      <c r="A13" s="6">
        <v>9</v>
      </c>
      <c r="B13" s="2">
        <f t="shared" si="5"/>
        <v>512</v>
      </c>
      <c r="C13" s="2">
        <f t="shared" si="0"/>
        <v>4608</v>
      </c>
      <c r="D13" s="2">
        <f t="shared" si="6"/>
        <v>8194</v>
      </c>
      <c r="E13" s="2"/>
      <c r="F13" s="2">
        <f t="shared" si="1"/>
        <v>7186</v>
      </c>
      <c r="G13" s="2">
        <f t="shared" si="2"/>
        <v>7751.7757009345796</v>
      </c>
      <c r="H13" s="4">
        <f t="shared" si="3"/>
        <v>0.12301684159140834</v>
      </c>
      <c r="I13" s="4">
        <f t="shared" si="4"/>
        <v>5.3969282287700801E-2</v>
      </c>
    </row>
    <row r="14" spans="1:16" x14ac:dyDescent="0.2">
      <c r="A14" s="6">
        <v>10</v>
      </c>
      <c r="B14" s="2">
        <f t="shared" si="5"/>
        <v>1024</v>
      </c>
      <c r="C14" s="2">
        <f t="shared" si="0"/>
        <v>10240</v>
      </c>
      <c r="D14" s="2">
        <f t="shared" si="6"/>
        <v>18434</v>
      </c>
      <c r="E14" s="2"/>
      <c r="F14" s="2">
        <f t="shared" si="1"/>
        <v>16402</v>
      </c>
      <c r="G14" s="2">
        <f t="shared" si="2"/>
        <v>17504.273504273504</v>
      </c>
      <c r="H14" s="4">
        <f t="shared" si="3"/>
        <v>0.11023109471628513</v>
      </c>
      <c r="I14" s="4">
        <f t="shared" si="4"/>
        <v>5.0435418017060654E-2</v>
      </c>
    </row>
    <row r="15" spans="1:16" x14ac:dyDescent="0.2">
      <c r="A15" s="6">
        <v>11</v>
      </c>
      <c r="B15" s="2">
        <f t="shared" si="5"/>
        <v>2048</v>
      </c>
      <c r="C15" s="2">
        <f t="shared" si="0"/>
        <v>22528</v>
      </c>
      <c r="D15" s="2">
        <f t="shared" si="6"/>
        <v>40962</v>
      </c>
      <c r="E15" s="2"/>
      <c r="F15" s="2">
        <f t="shared" si="1"/>
        <v>36882</v>
      </c>
      <c r="G15" s="2">
        <f t="shared" si="2"/>
        <v>39024.881889763783</v>
      </c>
      <c r="H15" s="4">
        <f t="shared" si="3"/>
        <v>9.9604511498461987E-2</v>
      </c>
      <c r="I15" s="4">
        <f t="shared" si="4"/>
        <v>4.7290613501201527E-2</v>
      </c>
    </row>
    <row r="16" spans="1:16" x14ac:dyDescent="0.2">
      <c r="A16" s="6">
        <v>12</v>
      </c>
      <c r="B16" s="2">
        <f t="shared" si="5"/>
        <v>4096</v>
      </c>
      <c r="C16" s="2">
        <f t="shared" si="0"/>
        <v>49152</v>
      </c>
      <c r="D16" s="2">
        <f t="shared" si="6"/>
        <v>90114</v>
      </c>
      <c r="E16" s="2"/>
      <c r="F16" s="2">
        <f t="shared" si="1"/>
        <v>81938</v>
      </c>
      <c r="G16" s="2">
        <f t="shared" si="2"/>
        <v>86105.693430656946</v>
      </c>
      <c r="H16" s="4">
        <f t="shared" si="3"/>
        <v>9.0729520385289739E-2</v>
      </c>
      <c r="I16" s="4">
        <f t="shared" si="4"/>
        <v>4.4480397822125914E-2</v>
      </c>
    </row>
    <row r="17" spans="1:9" x14ac:dyDescent="0.2">
      <c r="A17" s="6">
        <v>13</v>
      </c>
      <c r="B17" s="2">
        <f t="shared" si="5"/>
        <v>8192</v>
      </c>
      <c r="C17" s="2">
        <f t="shared" si="0"/>
        <v>106496</v>
      </c>
      <c r="D17" s="2">
        <f t="shared" si="6"/>
        <v>196610</v>
      </c>
      <c r="E17" s="2"/>
      <c r="F17" s="2">
        <f t="shared" si="1"/>
        <v>180242</v>
      </c>
      <c r="G17" s="2">
        <f t="shared" si="2"/>
        <v>188360.27210884355</v>
      </c>
      <c r="H17" s="4">
        <f t="shared" si="3"/>
        <v>8.3251106250953666E-2</v>
      </c>
      <c r="I17" s="4">
        <f t="shared" si="4"/>
        <v>4.1959859066967344E-2</v>
      </c>
    </row>
    <row r="18" spans="1:9" x14ac:dyDescent="0.2">
      <c r="A18" s="6">
        <v>14</v>
      </c>
      <c r="B18" s="2">
        <f t="shared" si="5"/>
        <v>16384</v>
      </c>
      <c r="C18" s="2">
        <f t="shared" si="0"/>
        <v>229376</v>
      </c>
      <c r="D18" s="2">
        <f t="shared" si="6"/>
        <v>425986</v>
      </c>
      <c r="E18" s="2"/>
      <c r="F18" s="2">
        <f t="shared" si="1"/>
        <v>393234</v>
      </c>
      <c r="G18" s="2">
        <f t="shared" si="2"/>
        <v>409078.21656050958</v>
      </c>
      <c r="H18" s="4">
        <f t="shared" si="3"/>
        <v>7.6885155850192261E-2</v>
      </c>
      <c r="I18" s="4">
        <f t="shared" si="4"/>
        <v>3.9690936884053514E-2</v>
      </c>
    </row>
    <row r="19" spans="1:9" x14ac:dyDescent="0.2">
      <c r="A19" s="6">
        <v>15</v>
      </c>
      <c r="B19" s="2">
        <f t="shared" si="5"/>
        <v>32768</v>
      </c>
      <c r="C19" s="2">
        <f t="shared" si="0"/>
        <v>491520</v>
      </c>
      <c r="D19" s="2">
        <f t="shared" si="6"/>
        <v>917506</v>
      </c>
      <c r="E19" s="2"/>
      <c r="F19" s="2">
        <f t="shared" si="1"/>
        <v>851986</v>
      </c>
      <c r="G19" s="2">
        <f t="shared" si="2"/>
        <v>882970.05988023954</v>
      </c>
      <c r="H19" s="4">
        <f t="shared" si="3"/>
        <v>7.1410977148923277E-2</v>
      </c>
      <c r="I19" s="4">
        <f t="shared" si="4"/>
        <v>3.7641105474798486E-2</v>
      </c>
    </row>
    <row r="20" spans="1:9" x14ac:dyDescent="0.2">
      <c r="A20" s="6">
        <v>16</v>
      </c>
      <c r="B20" s="2">
        <f t="shared" si="5"/>
        <v>65536</v>
      </c>
      <c r="C20" s="2">
        <f t="shared" si="0"/>
        <v>1048576</v>
      </c>
      <c r="D20" s="2">
        <f t="shared" si="6"/>
        <v>1966082</v>
      </c>
      <c r="E20" s="2"/>
      <c r="F20" s="2">
        <f t="shared" si="1"/>
        <v>1835026</v>
      </c>
      <c r="G20" s="2">
        <f t="shared" si="2"/>
        <v>1895730.6214689265</v>
      </c>
      <c r="H20" s="4">
        <f t="shared" si="3"/>
        <v>6.6658460837340464E-2</v>
      </c>
      <c r="I20" s="4">
        <f t="shared" si="4"/>
        <v>3.5782525108857849E-2</v>
      </c>
    </row>
    <row r="21" spans="1:9" x14ac:dyDescent="0.2">
      <c r="A21" s="6">
        <v>17</v>
      </c>
      <c r="B21" s="2">
        <f t="shared" si="5"/>
        <v>131072</v>
      </c>
      <c r="C21" s="2">
        <f t="shared" si="0"/>
        <v>2228224</v>
      </c>
      <c r="D21" s="2">
        <f t="shared" si="6"/>
        <v>4194306</v>
      </c>
      <c r="E21" s="2"/>
      <c r="F21" s="2">
        <f t="shared" si="1"/>
        <v>3932178</v>
      </c>
      <c r="G21" s="2">
        <f t="shared" si="2"/>
        <v>4051316.3636363638</v>
      </c>
      <c r="H21" s="4">
        <f t="shared" si="3"/>
        <v>6.2496155502245188E-2</v>
      </c>
      <c r="I21" s="4">
        <f t="shared" si="4"/>
        <v>3.4091369672035431E-2</v>
      </c>
    </row>
    <row r="22" spans="1:9" x14ac:dyDescent="0.2">
      <c r="A22" s="6">
        <v>18</v>
      </c>
      <c r="B22" s="2">
        <f t="shared" si="5"/>
        <v>262144</v>
      </c>
      <c r="C22" s="2">
        <f t="shared" si="0"/>
        <v>4718592</v>
      </c>
      <c r="D22" s="2">
        <f t="shared" si="6"/>
        <v>8912898</v>
      </c>
      <c r="E22" s="2"/>
      <c r="F22" s="2">
        <f t="shared" si="1"/>
        <v>8388626</v>
      </c>
      <c r="G22" s="2">
        <f t="shared" si="2"/>
        <v>8622807.7157360408</v>
      </c>
      <c r="H22" s="4">
        <f t="shared" si="3"/>
        <v>5.8821721060871558E-2</v>
      </c>
      <c r="I22" s="4">
        <f t="shared" si="4"/>
        <v>3.2547246054421261E-2</v>
      </c>
    </row>
    <row r="23" spans="1:9" x14ac:dyDescent="0.2">
      <c r="A23" s="6">
        <v>19</v>
      </c>
      <c r="B23" s="2">
        <f t="shared" si="5"/>
        <v>524288</v>
      </c>
      <c r="C23" s="2">
        <f t="shared" si="0"/>
        <v>9961472</v>
      </c>
      <c r="D23" s="2">
        <f t="shared" si="6"/>
        <v>18874370</v>
      </c>
      <c r="E23" s="2"/>
      <c r="F23" s="2">
        <f t="shared" si="1"/>
        <v>17825810</v>
      </c>
      <c r="G23" s="2">
        <f t="shared" si="2"/>
        <v>18286760.193236716</v>
      </c>
      <c r="H23" s="4">
        <f t="shared" si="3"/>
        <v>5.5554701958264036E-2</v>
      </c>
      <c r="I23" s="4">
        <f t="shared" si="4"/>
        <v>3.1132684522094455E-2</v>
      </c>
    </row>
    <row r="24" spans="1:9" x14ac:dyDescent="0.2">
      <c r="A24" s="6">
        <v>20</v>
      </c>
      <c r="B24" s="2">
        <f t="shared" si="5"/>
        <v>1048576</v>
      </c>
      <c r="C24" s="2">
        <f t="shared" si="0"/>
        <v>20971520</v>
      </c>
      <c r="D24" s="2">
        <f t="shared" si="6"/>
        <v>39845890</v>
      </c>
      <c r="E24" s="2"/>
      <c r="F24" s="2">
        <f t="shared" si="1"/>
        <v>37748754</v>
      </c>
      <c r="G24" s="2">
        <f t="shared" si="2"/>
        <v>38657179.723502308</v>
      </c>
      <c r="H24" s="4">
        <f t="shared" si="3"/>
        <v>5.263117475855101E-2</v>
      </c>
      <c r="I24" s="4">
        <f t="shared" si="4"/>
        <v>2.9832694827438711E-2</v>
      </c>
    </row>
    <row r="25" spans="1:9" x14ac:dyDescent="0.2">
      <c r="A25" s="6">
        <v>21</v>
      </c>
      <c r="B25" s="2">
        <f t="shared" si="5"/>
        <v>2097152</v>
      </c>
      <c r="C25" s="2">
        <f t="shared" si="0"/>
        <v>44040192</v>
      </c>
      <c r="D25" s="2">
        <f t="shared" si="6"/>
        <v>83886082</v>
      </c>
      <c r="E25" s="2"/>
      <c r="F25" s="2">
        <f t="shared" si="1"/>
        <v>79691794</v>
      </c>
      <c r="G25" s="2">
        <f t="shared" si="2"/>
        <v>81484055.682819381</v>
      </c>
      <c r="H25" s="4">
        <f t="shared" si="3"/>
        <v>4.99998080730484E-2</v>
      </c>
      <c r="I25" s="4">
        <f t="shared" si="4"/>
        <v>2.8634384392641186E-2</v>
      </c>
    </row>
    <row r="26" spans="1:9" x14ac:dyDescent="0.2">
      <c r="A26" s="6">
        <v>22</v>
      </c>
      <c r="B26" s="2">
        <f t="shared" si="5"/>
        <v>4194304</v>
      </c>
      <c r="C26" s="2">
        <f t="shared" si="0"/>
        <v>92274688</v>
      </c>
      <c r="D26" s="2">
        <f t="shared" si="6"/>
        <v>176160770</v>
      </c>
      <c r="E26" s="2"/>
      <c r="F26" s="2">
        <f t="shared" si="1"/>
        <v>167772178</v>
      </c>
      <c r="G26" s="2">
        <f t="shared" si="2"/>
        <v>171311657.04641351</v>
      </c>
      <c r="H26" s="4">
        <f t="shared" si="3"/>
        <v>4.7618956252291587E-2</v>
      </c>
      <c r="I26" s="4">
        <f t="shared" si="4"/>
        <v>2.7526633504079762E-2</v>
      </c>
    </row>
    <row r="27" spans="1:9" x14ac:dyDescent="0.2">
      <c r="A27" s="6">
        <v>23</v>
      </c>
      <c r="B27" s="2">
        <f t="shared" si="5"/>
        <v>8388608</v>
      </c>
      <c r="C27" s="2">
        <f t="shared" si="0"/>
        <v>192937984</v>
      </c>
      <c r="D27" s="2">
        <f t="shared" si="6"/>
        <v>369098754</v>
      </c>
      <c r="E27" s="2"/>
      <c r="F27" s="2">
        <f t="shared" si="1"/>
        <v>352321554</v>
      </c>
      <c r="G27" s="2">
        <f t="shared" si="2"/>
        <v>359317702.99595141</v>
      </c>
      <c r="H27" s="4">
        <f t="shared" si="3"/>
        <v>4.5454501859412945E-2</v>
      </c>
      <c r="I27" s="4">
        <f t="shared" si="4"/>
        <v>2.6499821248512224E-2</v>
      </c>
    </row>
    <row r="28" spans="1:9" x14ac:dyDescent="0.2">
      <c r="A28" s="6">
        <v>24</v>
      </c>
      <c r="B28" s="2">
        <f t="shared" si="5"/>
        <v>16777216</v>
      </c>
      <c r="C28" s="2">
        <f t="shared" si="0"/>
        <v>402653184</v>
      </c>
      <c r="D28" s="2">
        <f t="shared" si="6"/>
        <v>771751938</v>
      </c>
      <c r="E28" s="2"/>
      <c r="F28" s="2">
        <f t="shared" si="1"/>
        <v>738197522</v>
      </c>
      <c r="G28" s="2">
        <f t="shared" si="2"/>
        <v>752037075.17509735</v>
      </c>
      <c r="H28" s="4">
        <f t="shared" si="3"/>
        <v>4.3478240024840728E-2</v>
      </c>
      <c r="I28" s="4">
        <f t="shared" si="4"/>
        <v>2.554559548757836E-2</v>
      </c>
    </row>
    <row r="29" spans="1:9" x14ac:dyDescent="0.2">
      <c r="B29" s="1"/>
      <c r="C29" s="1"/>
      <c r="D29" s="1"/>
      <c r="E29" s="1"/>
      <c r="F29" s="1"/>
      <c r="G29" s="1"/>
      <c r="H29" s="1"/>
      <c r="I29" s="1"/>
    </row>
    <row r="30" spans="1:9" x14ac:dyDescent="0.2">
      <c r="B30" s="1"/>
      <c r="C30" s="1"/>
      <c r="D30" s="1"/>
      <c r="E30" s="1"/>
      <c r="F30" s="1"/>
      <c r="G30" s="1"/>
      <c r="H30" s="1"/>
      <c r="I30" s="1"/>
    </row>
    <row r="31" spans="1:9" x14ac:dyDescent="0.2">
      <c r="B31" s="1"/>
      <c r="C31" s="1"/>
      <c r="D31" s="1"/>
      <c r="E31" s="1"/>
      <c r="F31" s="1"/>
      <c r="G31" s="1"/>
      <c r="H31" s="1"/>
      <c r="I31" s="1"/>
    </row>
    <row r="32" spans="1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6" workbookViewId="0">
      <selection activeCell="D23" sqref="D23"/>
    </sheetView>
  </sheetViews>
  <sheetFormatPr baseColWidth="10" defaultRowHeight="16" x14ac:dyDescent="0.2"/>
  <cols>
    <col min="1" max="1" width="10.83203125" style="9"/>
    <col min="2" max="2" width="11.33203125" style="9" bestFit="1" customWidth="1"/>
    <col min="3" max="16384" width="10.83203125" style="9"/>
  </cols>
  <sheetData>
    <row r="1" spans="1:3" x14ac:dyDescent="0.2">
      <c r="A1" s="18"/>
      <c r="B1" s="18" t="s">
        <v>11</v>
      </c>
      <c r="C1" s="18" t="s">
        <v>12</v>
      </c>
    </row>
    <row r="2" spans="1:3" x14ac:dyDescent="0.2">
      <c r="A2" s="19">
        <v>4</v>
      </c>
      <c r="B2" s="20">
        <f>КОТИК1</f>
        <v>0.16326530612244897</v>
      </c>
      <c r="C2" s="20">
        <f>'1'!I8</f>
        <v>8.3422842821339119E-2</v>
      </c>
    </row>
    <row r="3" spans="1:3" x14ac:dyDescent="0.2">
      <c r="A3" s="19">
        <v>8</v>
      </c>
      <c r="B3" s="20">
        <f>КОТИК2</f>
        <v>0.13831567205800335</v>
      </c>
      <c r="C3" s="20">
        <f>'1'!I12</f>
        <v>5.796309818825781E-2</v>
      </c>
    </row>
    <row r="4" spans="1:3" x14ac:dyDescent="0.2">
      <c r="A4" s="19">
        <v>12</v>
      </c>
      <c r="B4" s="20">
        <f>КОТИК3</f>
        <v>9.0729520385289739E-2</v>
      </c>
      <c r="C4" s="20">
        <f>'1'!I16</f>
        <v>4.4480397822125914E-2</v>
      </c>
    </row>
    <row r="5" spans="1:3" x14ac:dyDescent="0.2">
      <c r="A5" s="19">
        <v>16</v>
      </c>
      <c r="B5" s="20">
        <f>КОТИК4</f>
        <v>6.6658460837340464E-2</v>
      </c>
      <c r="C5" s="20">
        <f>'1'!I20</f>
        <v>3.5782525108857849E-2</v>
      </c>
    </row>
    <row r="6" spans="1:3" x14ac:dyDescent="0.2">
      <c r="A6" s="19">
        <v>20</v>
      </c>
      <c r="B6" s="20">
        <f>КОТИК5</f>
        <v>5.263117475855101E-2</v>
      </c>
      <c r="C6" s="20">
        <f>'1'!I24</f>
        <v>2.9832694827438711E-2</v>
      </c>
    </row>
    <row r="7" spans="1:3" x14ac:dyDescent="0.2">
      <c r="A7" s="19">
        <v>24</v>
      </c>
      <c r="B7" s="20">
        <f>КОТИК6</f>
        <v>4.3478240024840728E-2</v>
      </c>
      <c r="C7" s="20">
        <f>'1'!I18</f>
        <v>3.9690936884053514E-2</v>
      </c>
    </row>
    <row r="8" spans="1:3" x14ac:dyDescent="0.2">
      <c r="A8" s="13"/>
      <c r="B8" s="10"/>
      <c r="C8" s="10"/>
    </row>
    <row r="9" spans="1:3" x14ac:dyDescent="0.2">
      <c r="A9" s="13"/>
      <c r="B9" s="10"/>
      <c r="C9" s="10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25" workbookViewId="0">
      <selection activeCell="D11" sqref="D11"/>
    </sheetView>
  </sheetViews>
  <sheetFormatPr baseColWidth="10" defaultRowHeight="16" x14ac:dyDescent="0.2"/>
  <cols>
    <col min="4" max="4" width="11.6640625" customWidth="1"/>
  </cols>
  <sheetData>
    <row r="1" spans="1:5" x14ac:dyDescent="0.2">
      <c r="A1" t="s">
        <v>13</v>
      </c>
    </row>
    <row r="3" spans="1:5" x14ac:dyDescent="0.2">
      <c r="A3" s="11" t="s">
        <v>14</v>
      </c>
      <c r="B3" s="11"/>
      <c r="C3" s="11"/>
      <c r="D3" s="11">
        <v>15</v>
      </c>
    </row>
    <row r="4" spans="1:5" x14ac:dyDescent="0.2">
      <c r="A4" s="11" t="s">
        <v>15</v>
      </c>
      <c r="B4" s="11"/>
      <c r="C4" s="11"/>
      <c r="D4" s="11">
        <v>50</v>
      </c>
    </row>
    <row r="7" spans="1:5" x14ac:dyDescent="0.2">
      <c r="A7" s="36" t="s">
        <v>16</v>
      </c>
      <c r="B7" s="36" t="s">
        <v>26</v>
      </c>
      <c r="C7" s="36"/>
      <c r="D7" s="36" t="s">
        <v>29</v>
      </c>
      <c r="E7" s="36" t="s">
        <v>30</v>
      </c>
    </row>
    <row r="8" spans="1:5" x14ac:dyDescent="0.2">
      <c r="A8" s="36"/>
      <c r="B8" s="11" t="s">
        <v>27</v>
      </c>
      <c r="C8" s="11" t="s">
        <v>28</v>
      </c>
      <c r="D8" s="36"/>
      <c r="E8" s="36"/>
    </row>
    <row r="9" spans="1:5" x14ac:dyDescent="0.2">
      <c r="A9" s="34" t="s">
        <v>17</v>
      </c>
      <c r="B9" s="34">
        <v>90</v>
      </c>
      <c r="C9" s="34">
        <v>5</v>
      </c>
      <c r="D9" s="34">
        <f>IF(B9&gt;$D$4,IF(C9&lt;3,$D$3*B9+(B9-$D$4)*2-C9*$D$3,$D$3*B9+(B9-$D$4)*2-C9*$D$3-100),IF(C9&lt;3,$D$3*B9-C9*$D$3,$D$3*B9-100-C9*$D$3))</f>
        <v>1255</v>
      </c>
      <c r="E9" s="34" t="str">
        <f>IF(C9&gt;3,"Брак","")</f>
        <v>Брак</v>
      </c>
    </row>
    <row r="10" spans="1:5" x14ac:dyDescent="0.2">
      <c r="A10" s="34" t="s">
        <v>18</v>
      </c>
      <c r="B10" s="34">
        <v>62</v>
      </c>
      <c r="C10" s="34"/>
      <c r="D10" s="34">
        <f t="shared" ref="D10:D16" si="0">IF(B10&gt;$D$4,IF(C10&lt;3,$D$3*B10+(B10-$D$4)*2-C10*$D$3,$D$3*B10+(B10-$D$4)*2-C10*$D$3-100),IF(C10&lt;3,$D$3*B10-C10*$D$3,$D$3*B10-100-C10*$D$3))</f>
        <v>954</v>
      </c>
      <c r="E10" s="34" t="str">
        <f>IF(C10&gt;3,"Брак","")</f>
        <v/>
      </c>
    </row>
    <row r="11" spans="1:5" x14ac:dyDescent="0.2">
      <c r="A11" s="34" t="s">
        <v>19</v>
      </c>
      <c r="B11" s="34">
        <v>50</v>
      </c>
      <c r="C11" s="34">
        <v>1</v>
      </c>
      <c r="D11" s="34">
        <f t="shared" si="0"/>
        <v>735</v>
      </c>
      <c r="E11" s="34" t="str">
        <f t="shared" ref="E11:E16" si="1">IF(C11&gt;3,"Брак","")</f>
        <v/>
      </c>
    </row>
    <row r="12" spans="1:5" x14ac:dyDescent="0.2">
      <c r="A12" s="34" t="s">
        <v>20</v>
      </c>
      <c r="B12" s="34">
        <v>55</v>
      </c>
      <c r="C12" s="34">
        <v>6</v>
      </c>
      <c r="D12" s="34">
        <f t="shared" si="0"/>
        <v>645</v>
      </c>
      <c r="E12" s="34" t="str">
        <f t="shared" si="1"/>
        <v>Брак</v>
      </c>
    </row>
    <row r="13" spans="1:5" x14ac:dyDescent="0.2">
      <c r="A13" s="34" t="s">
        <v>21</v>
      </c>
      <c r="B13" s="34">
        <v>92</v>
      </c>
      <c r="C13" s="34"/>
      <c r="D13" s="34">
        <f t="shared" si="0"/>
        <v>1464</v>
      </c>
      <c r="E13" s="34" t="str">
        <f t="shared" si="1"/>
        <v/>
      </c>
    </row>
    <row r="14" spans="1:5" x14ac:dyDescent="0.2">
      <c r="A14" s="34" t="s">
        <v>22</v>
      </c>
      <c r="B14" s="34">
        <v>80</v>
      </c>
      <c r="C14" s="34">
        <v>4</v>
      </c>
      <c r="D14" s="34">
        <f t="shared" si="0"/>
        <v>1100</v>
      </c>
      <c r="E14" s="34" t="str">
        <f t="shared" si="1"/>
        <v>Брак</v>
      </c>
    </row>
    <row r="15" spans="1:5" x14ac:dyDescent="0.2">
      <c r="A15" s="34" t="s">
        <v>23</v>
      </c>
      <c r="B15" s="34">
        <v>70</v>
      </c>
      <c r="C15" s="34">
        <v>4</v>
      </c>
      <c r="D15" s="34">
        <f t="shared" si="0"/>
        <v>930</v>
      </c>
      <c r="E15" s="34" t="str">
        <f t="shared" si="1"/>
        <v>Брак</v>
      </c>
    </row>
    <row r="16" spans="1:5" x14ac:dyDescent="0.2">
      <c r="A16" s="34" t="s">
        <v>24</v>
      </c>
      <c r="B16" s="34">
        <v>75</v>
      </c>
      <c r="C16" s="34"/>
      <c r="D16" s="34">
        <f t="shared" si="0"/>
        <v>1175</v>
      </c>
      <c r="E16" s="34" t="str">
        <f t="shared" si="1"/>
        <v/>
      </c>
    </row>
    <row r="17" spans="1:5" x14ac:dyDescent="0.2">
      <c r="A17" s="12" t="s">
        <v>25</v>
      </c>
      <c r="B17" s="12">
        <f>SUM(B9:B16)</f>
        <v>574</v>
      </c>
      <c r="C17" s="12">
        <f>SUM(C9:C16)</f>
        <v>20</v>
      </c>
      <c r="D17" s="12">
        <f>SUM(D9:D16)</f>
        <v>8258</v>
      </c>
      <c r="E17" s="12"/>
    </row>
    <row r="18" spans="1:5" x14ac:dyDescent="0.2">
      <c r="A18" s="11"/>
      <c r="B18" s="11"/>
      <c r="C18" s="11"/>
      <c r="D18" s="11" t="s">
        <v>31</v>
      </c>
      <c r="E18" s="35">
        <f>COUNTIF(E9:E16,"Брак")</f>
        <v>4</v>
      </c>
    </row>
  </sheetData>
  <mergeCells count="4">
    <mergeCell ref="A7:A8"/>
    <mergeCell ref="B7:C7"/>
    <mergeCell ref="D7:D8"/>
    <mergeCell ref="E7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08" zoomScaleNormal="108" zoomScalePageLayoutView="108" workbookViewId="0">
      <selection activeCell="H21" sqref="H21"/>
    </sheetView>
  </sheetViews>
  <sheetFormatPr baseColWidth="10" defaultRowHeight="16" x14ac:dyDescent="0.2"/>
  <cols>
    <col min="1" max="1" width="25.5" customWidth="1"/>
    <col min="6" max="6" width="12.1640625" bestFit="1" customWidth="1"/>
  </cols>
  <sheetData>
    <row r="1" spans="1:7" x14ac:dyDescent="0.2">
      <c r="A1" s="21" t="s">
        <v>32</v>
      </c>
      <c r="B1" s="22" t="s">
        <v>33</v>
      </c>
      <c r="C1" s="22" t="s">
        <v>34</v>
      </c>
      <c r="D1" s="22" t="s">
        <v>35</v>
      </c>
      <c r="E1" s="22" t="s">
        <v>36</v>
      </c>
      <c r="F1" s="22" t="s">
        <v>37</v>
      </c>
      <c r="G1" s="23" t="s">
        <v>38</v>
      </c>
    </row>
    <row r="2" spans="1:7" x14ac:dyDescent="0.2">
      <c r="A2" s="24" t="s">
        <v>43</v>
      </c>
      <c r="B2" s="25">
        <v>15000</v>
      </c>
      <c r="C2" s="25">
        <v>16000</v>
      </c>
      <c r="D2" s="25">
        <v>15000</v>
      </c>
      <c r="E2" s="25">
        <f>SUM(B2:D2)</f>
        <v>46000</v>
      </c>
      <c r="F2" s="30">
        <f>E2*13%/100%</f>
        <v>5980</v>
      </c>
      <c r="G2" s="31">
        <f>(100-13)/100*E2</f>
        <v>40020</v>
      </c>
    </row>
    <row r="3" spans="1:7" x14ac:dyDescent="0.2">
      <c r="A3" s="24" t="s">
        <v>44</v>
      </c>
      <c r="B3" s="25">
        <v>15000</v>
      </c>
      <c r="C3" s="25">
        <v>18000</v>
      </c>
      <c r="D3" s="25">
        <v>20000</v>
      </c>
      <c r="E3" s="25">
        <f t="shared" ref="E3:E9" si="0">SUM(B3:D3)</f>
        <v>53000</v>
      </c>
      <c r="F3" s="30">
        <f t="shared" ref="F3:F9" si="1">E3*13%/100%</f>
        <v>6890</v>
      </c>
      <c r="G3" s="31">
        <f t="shared" ref="G3:G9" si="2">(100-13)/100*E3</f>
        <v>46110</v>
      </c>
    </row>
    <row r="4" spans="1:7" x14ac:dyDescent="0.2">
      <c r="A4" s="24" t="s">
        <v>42</v>
      </c>
      <c r="B4" s="25">
        <v>18000</v>
      </c>
      <c r="C4" s="25">
        <v>18000</v>
      </c>
      <c r="D4" s="25">
        <v>18000</v>
      </c>
      <c r="E4" s="25">
        <f t="shared" si="0"/>
        <v>54000</v>
      </c>
      <c r="F4" s="30">
        <f t="shared" si="1"/>
        <v>7020</v>
      </c>
      <c r="G4" s="31">
        <f t="shared" si="2"/>
        <v>46980</v>
      </c>
    </row>
    <row r="5" spans="1:7" x14ac:dyDescent="0.2">
      <c r="A5" s="24" t="s">
        <v>39</v>
      </c>
      <c r="B5" s="25">
        <v>25000</v>
      </c>
      <c r="C5" s="25">
        <v>25000</v>
      </c>
      <c r="D5" s="25">
        <v>20000</v>
      </c>
      <c r="E5" s="25">
        <f t="shared" si="0"/>
        <v>70000</v>
      </c>
      <c r="F5" s="30">
        <f t="shared" si="1"/>
        <v>9100</v>
      </c>
      <c r="G5" s="31">
        <f t="shared" si="2"/>
        <v>60900</v>
      </c>
    </row>
    <row r="6" spans="1:7" x14ac:dyDescent="0.2">
      <c r="A6" s="24" t="s">
        <v>40</v>
      </c>
      <c r="B6" s="25">
        <v>16000</v>
      </c>
      <c r="C6" s="25">
        <v>14000</v>
      </c>
      <c r="D6" s="25">
        <v>18000</v>
      </c>
      <c r="E6" s="25">
        <f t="shared" si="0"/>
        <v>48000</v>
      </c>
      <c r="F6" s="30">
        <f t="shared" si="1"/>
        <v>6240</v>
      </c>
      <c r="G6" s="31">
        <f t="shared" si="2"/>
        <v>41760</v>
      </c>
    </row>
    <row r="7" spans="1:7" x14ac:dyDescent="0.2">
      <c r="A7" s="24" t="s">
        <v>41</v>
      </c>
      <c r="B7" s="25">
        <v>18000</v>
      </c>
      <c r="C7" s="25">
        <v>18000</v>
      </c>
      <c r="D7" s="25">
        <v>18000</v>
      </c>
      <c r="E7" s="25">
        <f t="shared" si="0"/>
        <v>54000</v>
      </c>
      <c r="F7" s="30">
        <f t="shared" si="1"/>
        <v>7020</v>
      </c>
      <c r="G7" s="31">
        <f t="shared" si="2"/>
        <v>46980</v>
      </c>
    </row>
    <row r="8" spans="1:7" x14ac:dyDescent="0.2">
      <c r="A8" s="24" t="s">
        <v>45</v>
      </c>
      <c r="B8" s="25">
        <v>12000</v>
      </c>
      <c r="C8" s="25">
        <v>11000</v>
      </c>
      <c r="D8" s="25">
        <v>11000</v>
      </c>
      <c r="E8" s="25">
        <f t="shared" si="0"/>
        <v>34000</v>
      </c>
      <c r="F8" s="30">
        <f t="shared" si="1"/>
        <v>4420</v>
      </c>
      <c r="G8" s="31">
        <f t="shared" si="2"/>
        <v>29580</v>
      </c>
    </row>
    <row r="9" spans="1:7" x14ac:dyDescent="0.2">
      <c r="A9" s="27" t="s">
        <v>46</v>
      </c>
      <c r="B9" s="28">
        <v>15000</v>
      </c>
      <c r="C9" s="28">
        <v>20000</v>
      </c>
      <c r="D9" s="28">
        <v>20000</v>
      </c>
      <c r="E9" s="28">
        <f t="shared" si="0"/>
        <v>55000</v>
      </c>
      <c r="F9" s="32">
        <f t="shared" si="1"/>
        <v>7150</v>
      </c>
      <c r="G9" s="33">
        <f t="shared" si="2"/>
        <v>47850</v>
      </c>
    </row>
    <row r="10" spans="1:7" x14ac:dyDescent="0.2">
      <c r="A10" s="14" t="s">
        <v>36</v>
      </c>
      <c r="B10" s="15"/>
      <c r="C10" s="15"/>
      <c r="D10" s="15"/>
      <c r="E10" s="15"/>
      <c r="F10" s="16"/>
      <c r="G10" s="17"/>
    </row>
    <row r="11" spans="1:7" x14ac:dyDescent="0.2">
      <c r="A11" s="21" t="s">
        <v>47</v>
      </c>
      <c r="B11" s="22">
        <f>AVERAGE(B2:B9)</f>
        <v>16750</v>
      </c>
      <c r="C11" s="22">
        <f>AVERAGE(C2:C9)</f>
        <v>17500</v>
      </c>
      <c r="D11" s="23">
        <f t="shared" ref="D11" si="3">AVERAGE(D2:D9)</f>
        <v>17500</v>
      </c>
      <c r="E11" s="9"/>
      <c r="F11" s="9"/>
      <c r="G11" s="9"/>
    </row>
    <row r="12" spans="1:7" x14ac:dyDescent="0.2">
      <c r="A12" s="24" t="s">
        <v>48</v>
      </c>
      <c r="B12" s="25">
        <f>MIN(B2:B9)</f>
        <v>12000</v>
      </c>
      <c r="C12" s="25">
        <f t="shared" ref="C12:D12" si="4">MIN(C2:C9)</f>
        <v>11000</v>
      </c>
      <c r="D12" s="26">
        <f t="shared" si="4"/>
        <v>11000</v>
      </c>
      <c r="E12" s="9"/>
      <c r="F12" s="9"/>
      <c r="G12" s="9"/>
    </row>
    <row r="13" spans="1:7" x14ac:dyDescent="0.2">
      <c r="A13" s="27" t="s">
        <v>49</v>
      </c>
      <c r="B13" s="28">
        <f>MAX(B2:B9)</f>
        <v>25000</v>
      </c>
      <c r="C13" s="28">
        <f t="shared" ref="C13:D13" si="5">MAX(C2:C9)</f>
        <v>25000</v>
      </c>
      <c r="D13" s="29">
        <f t="shared" si="5"/>
        <v>20000</v>
      </c>
      <c r="E13" s="9"/>
      <c r="F13" s="9"/>
      <c r="G13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7" sqref="F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3_1</vt:lpstr>
      <vt:lpstr>3_2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2017-03-02T09:34:43Z</dcterms:created>
  <dcterms:modified xsi:type="dcterms:W3CDTF">2017-03-09T11:05:14Z</dcterms:modified>
</cp:coreProperties>
</file>