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55036\Desktop\"/>
    </mc:Choice>
  </mc:AlternateContent>
  <bookViews>
    <workbookView xWindow="0" yWindow="0" windowWidth="24000" windowHeight="9630" activeTab="1"/>
  </bookViews>
  <sheets>
    <sheet name="Задание №1" sheetId="1" r:id="rId1"/>
    <sheet name="Задание №2" sheetId="2" r:id="rId2"/>
    <sheet name="Задание №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5" i="2"/>
  <c r="B13" i="3"/>
  <c r="D10" i="3"/>
  <c r="F11" i="3"/>
  <c r="B14" i="2"/>
  <c r="F12" i="2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2" i="3"/>
  <c r="D3" i="3"/>
  <c r="D4" i="3"/>
  <c r="D5" i="3"/>
  <c r="D6" i="3"/>
  <c r="D7" i="3"/>
  <c r="D8" i="3"/>
  <c r="D9" i="3"/>
  <c r="D2" i="3"/>
  <c r="D2" i="2"/>
  <c r="G18" i="1"/>
  <c r="D3" i="2"/>
  <c r="D4" i="2"/>
  <c r="D5" i="2"/>
  <c r="F5" i="2" s="1"/>
  <c r="D6" i="2"/>
  <c r="F6" i="2" s="1"/>
  <c r="D7" i="2"/>
  <c r="D8" i="2"/>
  <c r="D9" i="2"/>
  <c r="F9" i="2" s="1"/>
  <c r="D10" i="2"/>
  <c r="F10" i="2" s="1"/>
  <c r="D11" i="2"/>
  <c r="F3" i="2"/>
  <c r="F4" i="2"/>
  <c r="F7" i="2"/>
  <c r="F8" i="2"/>
  <c r="F11" i="2"/>
  <c r="E3" i="2"/>
  <c r="E4" i="2"/>
  <c r="E7" i="2"/>
  <c r="E8" i="2"/>
  <c r="E11" i="2"/>
  <c r="E5" i="2" l="1"/>
  <c r="E9" i="2"/>
  <c r="E6" i="2"/>
  <c r="E10" i="2"/>
  <c r="E2" i="2"/>
  <c r="F2" i="2"/>
  <c r="B18" i="1"/>
  <c r="B19" i="1"/>
  <c r="C18" i="1"/>
  <c r="C19" i="1"/>
  <c r="D3" i="1" l="1"/>
  <c r="F16" i="1"/>
  <c r="G15" i="1"/>
  <c r="D13" i="1"/>
  <c r="F11" i="1"/>
  <c r="G10" i="1"/>
  <c r="D8" i="1"/>
  <c r="F6" i="1"/>
  <c r="G5" i="1"/>
  <c r="F17" i="1"/>
  <c r="G16" i="1"/>
  <c r="D17" i="1"/>
  <c r="F15" i="1"/>
  <c r="F5" i="1"/>
  <c r="D14" i="1"/>
  <c r="F12" i="1"/>
  <c r="G11" i="1"/>
  <c r="D9" i="1"/>
  <c r="F7" i="1"/>
  <c r="G6" i="1"/>
  <c r="D4" i="1"/>
  <c r="F3" i="1"/>
  <c r="G17" i="1"/>
  <c r="D15" i="1"/>
  <c r="F13" i="1"/>
  <c r="G12" i="1"/>
  <c r="F4" i="1"/>
  <c r="G14" i="1"/>
  <c r="D12" i="1"/>
  <c r="G9" i="1"/>
  <c r="D10" i="1"/>
  <c r="F8" i="1"/>
  <c r="G7" i="1"/>
  <c r="D5" i="1"/>
  <c r="G3" i="1"/>
  <c r="D16" i="1"/>
  <c r="F14" i="1"/>
  <c r="G13" i="1"/>
  <c r="D11" i="1"/>
  <c r="F9" i="1"/>
  <c r="G8" i="1"/>
  <c r="D6" i="1"/>
  <c r="F10" i="1"/>
  <c r="D7" i="1"/>
  <c r="G4" i="1"/>
  <c r="E17" i="1"/>
  <c r="H14" i="1"/>
  <c r="E12" i="1"/>
  <c r="H9" i="1"/>
  <c r="E7" i="1"/>
  <c r="H4" i="1"/>
  <c r="E3" i="1"/>
  <c r="H15" i="1"/>
  <c r="E5" i="1"/>
  <c r="E11" i="1"/>
  <c r="H8" i="1"/>
  <c r="E13" i="1"/>
  <c r="H10" i="1"/>
  <c r="E8" i="1"/>
  <c r="H5" i="1"/>
  <c r="H16" i="1"/>
  <c r="E14" i="1"/>
  <c r="H11" i="1"/>
  <c r="H7" i="1"/>
  <c r="E16" i="1"/>
  <c r="E6" i="1"/>
  <c r="E9" i="1"/>
  <c r="H6" i="1"/>
  <c r="E4" i="1"/>
  <c r="H17" i="1"/>
  <c r="E15" i="1"/>
  <c r="H12" i="1"/>
  <c r="E10" i="1"/>
  <c r="H3" i="1"/>
  <c r="H13" i="1"/>
  <c r="F18" i="1" l="1"/>
  <c r="B20" i="1" s="1"/>
  <c r="H18" i="1"/>
</calcChain>
</file>

<file path=xl/sharedStrings.xml><?xml version="1.0" encoding="utf-8"?>
<sst xmlns="http://schemas.openxmlformats.org/spreadsheetml/2006/main" count="36" uniqueCount="26">
  <si>
    <t xml:space="preserve"> </t>
  </si>
  <si>
    <t>№ наблюдения</t>
  </si>
  <si>
    <t>рост, см</t>
  </si>
  <si>
    <t>xi</t>
  </si>
  <si>
    <t>масса, кг</t>
  </si>
  <si>
    <t>yi</t>
  </si>
  <si>
    <t>Сумма:</t>
  </si>
  <si>
    <t>Среднее:</t>
  </si>
  <si>
    <t>xi-xсред</t>
  </si>
  <si>
    <t>yi-yсред</t>
  </si>
  <si>
    <t>(x-xсред)*(y-yсред)</t>
  </si>
  <si>
    <t>(xi-xсред)^2</t>
  </si>
  <si>
    <t>(yi-yсред)^2</t>
  </si>
  <si>
    <t>P=</t>
  </si>
  <si>
    <t>Ri</t>
  </si>
  <si>
    <t>Si</t>
  </si>
  <si>
    <t>Ri-Si</t>
  </si>
  <si>
    <t>(Ri-Si)^2</t>
  </si>
  <si>
    <t>X</t>
  </si>
  <si>
    <t>Y</t>
  </si>
  <si>
    <t xml:space="preserve">n = </t>
  </si>
  <si>
    <t xml:space="preserve">Ткр = </t>
  </si>
  <si>
    <t>Вывод:</t>
  </si>
  <si>
    <t xml:space="preserve">Ро = </t>
  </si>
  <si>
    <t xml:space="preserve">Связь между величинами есть на 100% т.к. Ро = -1 </t>
  </si>
  <si>
    <t>Связь между величинами есть, но коэффициент Ро&lt; 0,5, что не внушает доверия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</si>
</sst>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№1'!$B$3:$B$17</c:f>
              <c:numCache>
                <c:formatCode>General</c:formatCode>
                <c:ptCount val="15"/>
                <c:pt idx="0">
                  <c:v>165</c:v>
                </c:pt>
                <c:pt idx="1">
                  <c:v>171</c:v>
                </c:pt>
                <c:pt idx="2">
                  <c:v>182</c:v>
                </c:pt>
                <c:pt idx="3">
                  <c:v>165</c:v>
                </c:pt>
                <c:pt idx="4">
                  <c:v>183</c:v>
                </c:pt>
                <c:pt idx="5">
                  <c:v>180</c:v>
                </c:pt>
                <c:pt idx="6">
                  <c:v>183</c:v>
                </c:pt>
                <c:pt idx="7">
                  <c:v>166</c:v>
                </c:pt>
                <c:pt idx="8">
                  <c:v>173</c:v>
                </c:pt>
                <c:pt idx="9">
                  <c:v>172</c:v>
                </c:pt>
                <c:pt idx="10">
                  <c:v>174</c:v>
                </c:pt>
                <c:pt idx="11">
                  <c:v>170</c:v>
                </c:pt>
                <c:pt idx="12">
                  <c:v>164</c:v>
                </c:pt>
                <c:pt idx="13">
                  <c:v>168</c:v>
                </c:pt>
                <c:pt idx="14">
                  <c:v>184</c:v>
                </c:pt>
              </c:numCache>
            </c:numRef>
          </c:xVal>
          <c:yVal>
            <c:numRef>
              <c:f>'Задание №1'!$C$3:$C$17</c:f>
              <c:numCache>
                <c:formatCode>General</c:formatCode>
                <c:ptCount val="15"/>
                <c:pt idx="0">
                  <c:v>72.900000000000006</c:v>
                </c:pt>
                <c:pt idx="1">
                  <c:v>48.4</c:v>
                </c:pt>
                <c:pt idx="2">
                  <c:v>66.3</c:v>
                </c:pt>
                <c:pt idx="3">
                  <c:v>64.099999999999994</c:v>
                </c:pt>
                <c:pt idx="4">
                  <c:v>62.7</c:v>
                </c:pt>
                <c:pt idx="5">
                  <c:v>76</c:v>
                </c:pt>
                <c:pt idx="6">
                  <c:v>73.8</c:v>
                </c:pt>
                <c:pt idx="7">
                  <c:v>50.6</c:v>
                </c:pt>
                <c:pt idx="8">
                  <c:v>52.3</c:v>
                </c:pt>
                <c:pt idx="9">
                  <c:v>56.5</c:v>
                </c:pt>
                <c:pt idx="10">
                  <c:v>66.8</c:v>
                </c:pt>
                <c:pt idx="11">
                  <c:v>61.6</c:v>
                </c:pt>
                <c:pt idx="12">
                  <c:v>72.8</c:v>
                </c:pt>
                <c:pt idx="13">
                  <c:v>52.6</c:v>
                </c:pt>
                <c:pt idx="14">
                  <c:v>68.599999999999994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E-413D-87E2-A4BB72ED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65680"/>
        <c:axId val="608581504"/>
      </c:scatterChart>
      <c:valAx>
        <c:axId val="6097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581504"/>
        <c:crosses val="autoZero"/>
        <c:crossBetween val="midCat"/>
      </c:valAx>
      <c:valAx>
        <c:axId val="6085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76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60411198600176"/>
                  <c:y val="-0.33165463692038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№2'!$A$2:$A$11</c:f>
              <c:numCache>
                <c:formatCode>General</c:formatCode>
                <c:ptCount val="10"/>
                <c:pt idx="0">
                  <c:v>1.1499999999999999</c:v>
                </c:pt>
                <c:pt idx="1">
                  <c:v>1.1100000000000001</c:v>
                </c:pt>
                <c:pt idx="2">
                  <c:v>0.92</c:v>
                </c:pt>
                <c:pt idx="3">
                  <c:v>0.6</c:v>
                </c:pt>
                <c:pt idx="4">
                  <c:v>0.38</c:v>
                </c:pt>
                <c:pt idx="5">
                  <c:v>0.12</c:v>
                </c:pt>
                <c:pt idx="6">
                  <c:v>-0.31</c:v>
                </c:pt>
                <c:pt idx="7">
                  <c:v>-1.08</c:v>
                </c:pt>
                <c:pt idx="8">
                  <c:v>-1.63</c:v>
                </c:pt>
                <c:pt idx="9">
                  <c:v>-1.93</c:v>
                </c:pt>
              </c:numCache>
            </c:numRef>
          </c:xVal>
          <c:yVal>
            <c:numRef>
              <c:f>'Задание №2'!$B$2:$B$11</c:f>
              <c:numCache>
                <c:formatCode>General</c:formatCode>
                <c:ptCount val="10"/>
                <c:pt idx="0">
                  <c:v>-1.21</c:v>
                </c:pt>
                <c:pt idx="1">
                  <c:v>0.88</c:v>
                </c:pt>
                <c:pt idx="2">
                  <c:v>0.14000000000000001</c:v>
                </c:pt>
                <c:pt idx="3">
                  <c:v>-0.74</c:v>
                </c:pt>
                <c:pt idx="4">
                  <c:v>-0.64</c:v>
                </c:pt>
                <c:pt idx="5">
                  <c:v>0.79</c:v>
                </c:pt>
                <c:pt idx="6">
                  <c:v>0.08</c:v>
                </c:pt>
                <c:pt idx="7">
                  <c:v>-0.21</c:v>
                </c:pt>
                <c:pt idx="8">
                  <c:v>0.54</c:v>
                </c:pt>
                <c:pt idx="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5-4903-8064-FE031B282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08704"/>
        <c:axId val="724009120"/>
      </c:scatterChart>
      <c:valAx>
        <c:axId val="7240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009120"/>
        <c:crosses val="autoZero"/>
        <c:crossBetween val="midCat"/>
      </c:valAx>
      <c:valAx>
        <c:axId val="7240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0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609142607174102E-2"/>
                  <c:y val="-0.27791666666666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№3'!$A$2:$A$10</c:f>
              <c:numCache>
                <c:formatCode>General</c:formatCode>
                <c:ptCount val="9"/>
                <c:pt idx="0">
                  <c:v>5600</c:v>
                </c:pt>
                <c:pt idx="1">
                  <c:v>2300</c:v>
                </c:pt>
                <c:pt idx="2">
                  <c:v>1500</c:v>
                </c:pt>
                <c:pt idx="3">
                  <c:v>870</c:v>
                </c:pt>
                <c:pt idx="4">
                  <c:v>790</c:v>
                </c:pt>
                <c:pt idx="5">
                  <c:v>500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</c:numCache>
            </c:numRef>
          </c:xVal>
          <c:yVal>
            <c:numRef>
              <c:f>'Задание №3'!$B$2:$B$10</c:f>
              <c:numCache>
                <c:formatCode>General</c:formatCode>
                <c:ptCount val="9"/>
                <c:pt idx="0">
                  <c:v>1</c:v>
                </c:pt>
                <c:pt idx="1">
                  <c:v>2.5</c:v>
                </c:pt>
                <c:pt idx="2">
                  <c:v>3.4</c:v>
                </c:pt>
                <c:pt idx="3">
                  <c:v>4</c:v>
                </c:pt>
                <c:pt idx="4">
                  <c:v>4.2</c:v>
                </c:pt>
                <c:pt idx="5">
                  <c:v>5.4</c:v>
                </c:pt>
                <c:pt idx="6">
                  <c:v>6.1</c:v>
                </c:pt>
                <c:pt idx="7">
                  <c:v>8.1999999999999993</c:v>
                </c:pt>
                <c:pt idx="8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E-4F1C-AEE2-BCDD8560C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39712"/>
        <c:axId val="608134720"/>
      </c:scatterChart>
      <c:valAx>
        <c:axId val="6081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134720"/>
        <c:crosses val="autoZero"/>
        <c:crossBetween val="midCat"/>
      </c:valAx>
      <c:valAx>
        <c:axId val="608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1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3</xdr:row>
      <xdr:rowOff>104775</xdr:rowOff>
    </xdr:from>
    <xdr:to>
      <xdr:col>16</xdr:col>
      <xdr:colOff>247650</xdr:colOff>
      <xdr:row>17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57150</xdr:rowOff>
    </xdr:from>
    <xdr:to>
      <xdr:col>14</xdr:col>
      <xdr:colOff>47625</xdr:colOff>
      <xdr:row>14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171450</xdr:rowOff>
    </xdr:from>
    <xdr:to>
      <xdr:col>14</xdr:col>
      <xdr:colOff>314325</xdr:colOff>
      <xdr:row>15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29" sqref="C29"/>
    </sheetView>
  </sheetViews>
  <sheetFormatPr defaultRowHeight="15" x14ac:dyDescent="0.25"/>
  <cols>
    <col min="1" max="1" width="16.42578125" customWidth="1"/>
    <col min="6" max="6" width="18.42578125" customWidth="1"/>
    <col min="7" max="7" width="14.42578125" customWidth="1"/>
  </cols>
  <sheetData>
    <row r="1" spans="1:8" x14ac:dyDescent="0.25">
      <c r="A1" s="1" t="s">
        <v>1</v>
      </c>
      <c r="B1" s="2" t="s">
        <v>2</v>
      </c>
      <c r="C1" s="2" t="s">
        <v>4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5">
      <c r="A2" s="1"/>
      <c r="B2" s="2" t="s">
        <v>3</v>
      </c>
      <c r="C2" s="2" t="s">
        <v>5</v>
      </c>
      <c r="D2" s="1"/>
      <c r="E2" s="1"/>
      <c r="F2" s="1"/>
      <c r="G2" s="1"/>
      <c r="H2" s="1"/>
    </row>
    <row r="3" spans="1:8" x14ac:dyDescent="0.25">
      <c r="A3" s="2">
        <v>1</v>
      </c>
      <c r="B3" s="2">
        <v>165</v>
      </c>
      <c r="C3" s="2">
        <v>72.900000000000006</v>
      </c>
      <c r="D3" s="2">
        <f>B3-$B$19</f>
        <v>-8.3333333333333428</v>
      </c>
      <c r="E3" s="2">
        <f>C3-$C$19</f>
        <v>9.8333333333333357</v>
      </c>
      <c r="F3" s="2">
        <f>(B3-$B$19)*(C3-$C$19)</f>
        <v>-81.944444444444557</v>
      </c>
      <c r="G3" s="2">
        <f>(B3-$B$19)^2</f>
        <v>69.444444444444599</v>
      </c>
      <c r="H3" s="2">
        <f>(C3-$C$19)^2</f>
        <v>96.694444444444485</v>
      </c>
    </row>
    <row r="4" spans="1:8" x14ac:dyDescent="0.25">
      <c r="A4" s="2">
        <v>2</v>
      </c>
      <c r="B4" s="2">
        <v>171</v>
      </c>
      <c r="C4" s="2">
        <v>48.4</v>
      </c>
      <c r="D4" s="2">
        <f>B4-$B$19</f>
        <v>-2.3333333333333428</v>
      </c>
      <c r="E4" s="2">
        <f>C4-$C$19</f>
        <v>-14.666666666666671</v>
      </c>
      <c r="F4" s="2">
        <f>(B4-$B$19)*(C4-$C$19)</f>
        <v>34.222222222222371</v>
      </c>
      <c r="G4" s="2">
        <f>(B4-$B$19)^2</f>
        <v>5.4444444444444891</v>
      </c>
      <c r="H4" s="2">
        <f>(C4-$C$19)^2</f>
        <v>215.11111111111126</v>
      </c>
    </row>
    <row r="5" spans="1:8" x14ac:dyDescent="0.25">
      <c r="A5" s="2">
        <v>3</v>
      </c>
      <c r="B5" s="2">
        <v>182</v>
      </c>
      <c r="C5" s="2">
        <v>66.3</v>
      </c>
      <c r="D5" s="2">
        <f>B5-$B$19</f>
        <v>8.6666666666666572</v>
      </c>
      <c r="E5" s="2">
        <f>C5-$C$19</f>
        <v>3.2333333333333272</v>
      </c>
      <c r="F5" s="2">
        <f>(B5-$B$19)*(C5-$C$19)</f>
        <v>28.022222222222137</v>
      </c>
      <c r="G5" s="2">
        <f>(B5-$B$19)^2</f>
        <v>75.111111111110944</v>
      </c>
      <c r="H5" s="2">
        <f>(C5-$C$19)^2</f>
        <v>10.454444444444405</v>
      </c>
    </row>
    <row r="6" spans="1:8" x14ac:dyDescent="0.25">
      <c r="A6" s="2">
        <v>4</v>
      </c>
      <c r="B6" s="2">
        <v>165</v>
      </c>
      <c r="C6" s="2">
        <v>64.099999999999994</v>
      </c>
      <c r="D6" s="2">
        <f>B6-$B$19</f>
        <v>-8.3333333333333428</v>
      </c>
      <c r="E6" s="2">
        <f>C6-$C$19</f>
        <v>1.0333333333333243</v>
      </c>
      <c r="F6" s="2">
        <f>(B6-$B$19)*(C6-$C$19)</f>
        <v>-8.6111111111110468</v>
      </c>
      <c r="G6" s="2">
        <f>(B6-$B$19)^2</f>
        <v>69.444444444444599</v>
      </c>
      <c r="H6" s="2">
        <f>(C6-$C$19)^2</f>
        <v>1.0677777777777593</v>
      </c>
    </row>
    <row r="7" spans="1:8" x14ac:dyDescent="0.25">
      <c r="A7" s="2">
        <v>5</v>
      </c>
      <c r="B7" s="2">
        <v>183</v>
      </c>
      <c r="C7" s="2">
        <v>62.7</v>
      </c>
      <c r="D7" s="2">
        <f>B7-$B$19</f>
        <v>9.6666666666666572</v>
      </c>
      <c r="E7" s="2">
        <f>C7-$C$19</f>
        <v>-0.36666666666666714</v>
      </c>
      <c r="F7" s="2">
        <f>(B7-$B$19)*(C7-$C$19)</f>
        <v>-3.5444444444444456</v>
      </c>
      <c r="G7" s="2">
        <f>(B7-$B$19)^2</f>
        <v>93.444444444444258</v>
      </c>
      <c r="H7" s="2">
        <f>(C7-$C$19)^2</f>
        <v>0.13444444444444478</v>
      </c>
    </row>
    <row r="8" spans="1:8" x14ac:dyDescent="0.25">
      <c r="A8" s="2">
        <v>6</v>
      </c>
      <c r="B8" s="2">
        <v>180</v>
      </c>
      <c r="C8" s="2">
        <v>76</v>
      </c>
      <c r="D8" s="2">
        <f>B8-$B$19</f>
        <v>6.6666666666666572</v>
      </c>
      <c r="E8" s="2">
        <f>C8-$C$19</f>
        <v>12.93333333333333</v>
      </c>
      <c r="F8" s="2">
        <f>(B8-$B$19)*(C8-$C$19)</f>
        <v>86.222222222222072</v>
      </c>
      <c r="G8" s="2">
        <f>(B8-$B$19)^2</f>
        <v>44.444444444444315</v>
      </c>
      <c r="H8" s="2">
        <f>(C8-$C$19)^2</f>
        <v>167.27111111111103</v>
      </c>
    </row>
    <row r="9" spans="1:8" x14ac:dyDescent="0.25">
      <c r="A9" s="2">
        <v>7</v>
      </c>
      <c r="B9" s="2">
        <v>183</v>
      </c>
      <c r="C9" s="2">
        <v>73.8</v>
      </c>
      <c r="D9" s="2">
        <f>B9-$B$19</f>
        <v>9.6666666666666572</v>
      </c>
      <c r="E9" s="2">
        <f>C9-$C$19</f>
        <v>10.733333333333327</v>
      </c>
      <c r="F9" s="2">
        <f>(B9-$B$19)*(C9-$C$19)</f>
        <v>103.75555555555539</v>
      </c>
      <c r="G9" s="2">
        <f>(B9-$B$19)^2</f>
        <v>93.444444444444258</v>
      </c>
      <c r="H9" s="2">
        <f>(C9-$C$19)^2</f>
        <v>115.20444444444431</v>
      </c>
    </row>
    <row r="10" spans="1:8" x14ac:dyDescent="0.25">
      <c r="A10" s="2">
        <v>8</v>
      </c>
      <c r="B10" s="2">
        <v>166</v>
      </c>
      <c r="C10" s="2">
        <v>50.6</v>
      </c>
      <c r="D10" s="2">
        <f>B10-$B$19</f>
        <v>-7.3333333333333428</v>
      </c>
      <c r="E10" s="2">
        <f>C10-$C$19</f>
        <v>-12.466666666666669</v>
      </c>
      <c r="F10" s="2">
        <f>(B10-$B$19)*(C10-$C$19)</f>
        <v>91.422222222222359</v>
      </c>
      <c r="G10" s="2">
        <f>(B10-$B$19)^2</f>
        <v>53.777777777777914</v>
      </c>
      <c r="H10" s="2">
        <f>(C10-$C$19)^2</f>
        <v>155.41777777777781</v>
      </c>
    </row>
    <row r="11" spans="1:8" x14ac:dyDescent="0.25">
      <c r="A11" s="2">
        <v>9</v>
      </c>
      <c r="B11" s="2">
        <v>173</v>
      </c>
      <c r="C11" s="2">
        <v>52.3</v>
      </c>
      <c r="D11" s="2">
        <f>B11-$B$19</f>
        <v>-0.33333333333334281</v>
      </c>
      <c r="E11" s="2">
        <f>C11-$C$19</f>
        <v>-10.766666666666673</v>
      </c>
      <c r="F11" s="2">
        <f>(B11-$B$19)*(C11-$C$19)</f>
        <v>3.5888888888889929</v>
      </c>
      <c r="G11" s="2">
        <f>(B11-$B$19)^2</f>
        <v>0.11111111111111743</v>
      </c>
      <c r="H11" s="2">
        <f>(C11-$C$19)^2</f>
        <v>115.92111111111124</v>
      </c>
    </row>
    <row r="12" spans="1:8" x14ac:dyDescent="0.25">
      <c r="A12" s="2">
        <v>10</v>
      </c>
      <c r="B12" s="2">
        <v>172</v>
      </c>
      <c r="C12" s="2">
        <v>56.5</v>
      </c>
      <c r="D12" s="2">
        <f>B12-$B$19</f>
        <v>-1.3333333333333428</v>
      </c>
      <c r="E12" s="2">
        <f>C12-$C$19</f>
        <v>-6.56666666666667</v>
      </c>
      <c r="F12" s="2">
        <f>(B12-$B$19)*(C12-$C$19)</f>
        <v>8.7555555555556221</v>
      </c>
      <c r="G12" s="2">
        <f>(B12-$B$19)^2</f>
        <v>1.777777777777803</v>
      </c>
      <c r="H12" s="2">
        <f>(C12-$C$19)^2</f>
        <v>43.121111111111155</v>
      </c>
    </row>
    <row r="13" spans="1:8" x14ac:dyDescent="0.25">
      <c r="A13" s="2">
        <v>11</v>
      </c>
      <c r="B13" s="2">
        <v>174</v>
      </c>
      <c r="C13" s="2">
        <v>66.8</v>
      </c>
      <c r="D13" s="7">
        <f>B13-$B$19</f>
        <v>0.66666666666665719</v>
      </c>
      <c r="E13" s="2">
        <f>C13-$C$19</f>
        <v>3.7333333333333272</v>
      </c>
      <c r="F13" s="2">
        <f>(B13-$B$19)*(C13-$C$19)</f>
        <v>2.4888888888888494</v>
      </c>
      <c r="G13" s="2">
        <f>(B13-$B$19)^2</f>
        <v>0.44444444444443182</v>
      </c>
      <c r="H13" s="2">
        <f>(C13-$C$19)^2</f>
        <v>13.937777777777733</v>
      </c>
    </row>
    <row r="14" spans="1:8" x14ac:dyDescent="0.25">
      <c r="A14" s="2">
        <v>12</v>
      </c>
      <c r="B14" s="2">
        <v>170</v>
      </c>
      <c r="C14" s="2">
        <v>61.6</v>
      </c>
      <c r="D14" s="7">
        <f>B14-$B$19</f>
        <v>-3.3333333333333428</v>
      </c>
      <c r="E14" s="2">
        <f>C14-$C$19</f>
        <v>-1.4666666666666686</v>
      </c>
      <c r="F14" s="2">
        <f>(B14-$B$19)*(C14-$C$19)</f>
        <v>4.8888888888889088</v>
      </c>
      <c r="G14" s="2">
        <f>(B14-$B$19)^2</f>
        <v>11.111111111111175</v>
      </c>
      <c r="H14" s="2">
        <f>(C14-$C$19)^2</f>
        <v>2.1511111111111165</v>
      </c>
    </row>
    <row r="15" spans="1:8" x14ac:dyDescent="0.25">
      <c r="A15" s="2">
        <v>13</v>
      </c>
      <c r="B15" s="2">
        <v>164</v>
      </c>
      <c r="C15" s="2">
        <v>72.8</v>
      </c>
      <c r="D15" s="7">
        <f>B15-$B$19</f>
        <v>-9.3333333333333428</v>
      </c>
      <c r="E15" s="2">
        <f>C15-$C$19</f>
        <v>9.7333333333333272</v>
      </c>
      <c r="F15" s="2">
        <f>(B15-$B$19)*(C15-$C$19)</f>
        <v>-90.844444444444477</v>
      </c>
      <c r="G15" s="2">
        <f>(B15-$B$19)^2</f>
        <v>87.111111111111285</v>
      </c>
      <c r="H15" s="2">
        <f>(C15-$C$19)^2</f>
        <v>94.737777777777652</v>
      </c>
    </row>
    <row r="16" spans="1:8" x14ac:dyDescent="0.25">
      <c r="A16" s="2">
        <v>14</v>
      </c>
      <c r="B16" s="2">
        <v>168</v>
      </c>
      <c r="C16" s="2">
        <v>52.6</v>
      </c>
      <c r="D16" s="7">
        <f>B16-$B$19</f>
        <v>-5.3333333333333428</v>
      </c>
      <c r="E16" s="2">
        <f>C16-$C$19</f>
        <v>-10.466666666666669</v>
      </c>
      <c r="F16" s="2">
        <f>(B16-$B$19)*(C16-$C$19)</f>
        <v>55.822222222222329</v>
      </c>
      <c r="G16" s="2">
        <f>(B16-$B$19)^2</f>
        <v>28.444444444444546</v>
      </c>
      <c r="H16" s="2">
        <f>(C16-$C$19)^2</f>
        <v>109.55111111111115</v>
      </c>
    </row>
    <row r="17" spans="1:12" x14ac:dyDescent="0.25">
      <c r="A17" s="2">
        <v>15</v>
      </c>
      <c r="B17" s="2">
        <v>184</v>
      </c>
      <c r="C17" s="2">
        <v>68.599999999999994</v>
      </c>
      <c r="D17" s="7">
        <f>B17-$B$19</f>
        <v>10.666666666666657</v>
      </c>
      <c r="E17" s="2">
        <f>C17-$C$19</f>
        <v>5.5333333333333243</v>
      </c>
      <c r="F17" s="2">
        <f>(B17-$B$19)*(C17-$C$19)</f>
        <v>59.022222222222076</v>
      </c>
      <c r="G17" s="2">
        <f>(B17-$B$19)^2</f>
        <v>113.77777777777757</v>
      </c>
      <c r="H17" s="2">
        <f>(C17-$C$19)^2</f>
        <v>30.617777777777679</v>
      </c>
      <c r="L17" t="s">
        <v>0</v>
      </c>
    </row>
    <row r="18" spans="1:12" x14ac:dyDescent="0.25">
      <c r="A18" s="2" t="s">
        <v>6</v>
      </c>
      <c r="B18" s="2">
        <f>SUM(B3:B17)</f>
        <v>2600</v>
      </c>
      <c r="C18" s="2">
        <f>SUM(C3:C17)</f>
        <v>946</v>
      </c>
      <c r="F18" s="2">
        <f>SUM(F3:F17)</f>
        <v>293.26666666666659</v>
      </c>
      <c r="G18" s="2">
        <f>SUM(G3:G17)</f>
        <v>747.33333333333348</v>
      </c>
      <c r="H18" s="2">
        <f>SUM(H3:H17)</f>
        <v>1171.3933333333334</v>
      </c>
    </row>
    <row r="19" spans="1:12" x14ac:dyDescent="0.25">
      <c r="A19" s="2" t="s">
        <v>7</v>
      </c>
      <c r="B19" s="2">
        <f>AVERAGE(B3:B17)</f>
        <v>173.33333333333334</v>
      </c>
      <c r="C19" s="2">
        <f>AVERAGE(C3:C17)</f>
        <v>63.06666666666667</v>
      </c>
    </row>
    <row r="20" spans="1:12" x14ac:dyDescent="0.25">
      <c r="A20" s="2" t="s">
        <v>13</v>
      </c>
      <c r="B20" s="8">
        <f>F18/(SQRT(G18)*SQRT(H18))</f>
        <v>0.31343980765087487</v>
      </c>
      <c r="C20" s="3"/>
    </row>
  </sheetData>
  <mergeCells count="6">
    <mergeCell ref="A1:A2"/>
    <mergeCell ref="D1:D2"/>
    <mergeCell ref="E1:E2"/>
    <mergeCell ref="F1:F2"/>
    <mergeCell ref="G1:G2"/>
    <mergeCell ref="H1:H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22" sqref="H22"/>
    </sheetView>
  </sheetViews>
  <sheetFormatPr defaultRowHeight="15" x14ac:dyDescent="0.25"/>
  <cols>
    <col min="1" max="1" width="13.140625" customWidth="1"/>
    <col min="2" max="2" width="9.140625" customWidth="1"/>
    <col min="4" max="4" width="10.28515625" customWidth="1"/>
    <col min="7" max="7" width="9.140625" customWidth="1"/>
  </cols>
  <sheetData>
    <row r="1" spans="1:9" x14ac:dyDescent="0.25">
      <c r="A1" s="2" t="s">
        <v>3</v>
      </c>
      <c r="B1" s="2" t="s">
        <v>5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9" x14ac:dyDescent="0.25">
      <c r="A2" s="2">
        <v>1.1499999999999999</v>
      </c>
      <c r="B2" s="2">
        <v>-1.21</v>
      </c>
      <c r="C2" s="2">
        <v>1</v>
      </c>
      <c r="D2" s="2">
        <f>_xlfn.RANK.EQ(B2,$B$2:$B$11)</f>
        <v>10</v>
      </c>
      <c r="E2" s="2">
        <f>C2-D2</f>
        <v>-9</v>
      </c>
      <c r="F2" s="2">
        <f>(C2-D2)^2</f>
        <v>81</v>
      </c>
    </row>
    <row r="3" spans="1:9" x14ac:dyDescent="0.25">
      <c r="A3" s="2">
        <v>1.1100000000000001</v>
      </c>
      <c r="B3" s="2">
        <v>0.88</v>
      </c>
      <c r="C3" s="2">
        <v>2</v>
      </c>
      <c r="D3" s="2">
        <f>_xlfn.RANK.EQ(B3,$B$2:$B$11)</f>
        <v>2</v>
      </c>
      <c r="E3" s="2">
        <f>C3-D3</f>
        <v>0</v>
      </c>
      <c r="F3" s="2">
        <f>(C3-D3)^2</f>
        <v>0</v>
      </c>
    </row>
    <row r="4" spans="1:9" x14ac:dyDescent="0.25">
      <c r="A4" s="2">
        <v>0.92</v>
      </c>
      <c r="B4" s="2">
        <v>0.14000000000000001</v>
      </c>
      <c r="C4" s="2">
        <v>3</v>
      </c>
      <c r="D4" s="2">
        <f>_xlfn.RANK.EQ(B4,$B$2:$B$11)</f>
        <v>5</v>
      </c>
      <c r="E4" s="2">
        <f>C4-D4</f>
        <v>-2</v>
      </c>
      <c r="F4" s="2">
        <f>(C4-D4)^2</f>
        <v>4</v>
      </c>
    </row>
    <row r="5" spans="1:9" x14ac:dyDescent="0.25">
      <c r="A5" s="2">
        <v>0.6</v>
      </c>
      <c r="B5" s="2">
        <v>-0.74</v>
      </c>
      <c r="C5" s="2">
        <v>4</v>
      </c>
      <c r="D5" s="2">
        <f>_xlfn.RANK.EQ(B5,$B$2:$B$11)</f>
        <v>9</v>
      </c>
      <c r="E5" s="2">
        <f>C5-D5</f>
        <v>-5</v>
      </c>
      <c r="F5" s="2">
        <f>(C5-D5)^2</f>
        <v>25</v>
      </c>
    </row>
    <row r="6" spans="1:9" x14ac:dyDescent="0.25">
      <c r="A6" s="2">
        <v>0.38</v>
      </c>
      <c r="B6" s="2">
        <v>-0.64</v>
      </c>
      <c r="C6" s="2">
        <v>5</v>
      </c>
      <c r="D6" s="2">
        <f>_xlfn.RANK.EQ(B6,$B$2:$B$11)</f>
        <v>8</v>
      </c>
      <c r="E6" s="2">
        <f>C6-D6</f>
        <v>-3</v>
      </c>
      <c r="F6" s="2">
        <f>(C6-D6)^2</f>
        <v>9</v>
      </c>
    </row>
    <row r="7" spans="1:9" x14ac:dyDescent="0.25">
      <c r="A7" s="2">
        <v>0.12</v>
      </c>
      <c r="B7" s="2">
        <v>0.79</v>
      </c>
      <c r="C7" s="2">
        <v>6</v>
      </c>
      <c r="D7" s="2">
        <f>_xlfn.RANK.EQ(B7,$B$2:$B$11)</f>
        <v>3</v>
      </c>
      <c r="E7" s="2">
        <f>C7-D7</f>
        <v>3</v>
      </c>
      <c r="F7" s="2">
        <f>(C7-D7)^2</f>
        <v>9</v>
      </c>
    </row>
    <row r="8" spans="1:9" x14ac:dyDescent="0.25">
      <c r="A8" s="2">
        <v>-0.31</v>
      </c>
      <c r="B8" s="2">
        <v>0.08</v>
      </c>
      <c r="C8" s="2">
        <v>7</v>
      </c>
      <c r="D8" s="2">
        <f>_xlfn.RANK.EQ(B8,$B$2:$B$11)</f>
        <v>6</v>
      </c>
      <c r="E8" s="2">
        <f>C8-D8</f>
        <v>1</v>
      </c>
      <c r="F8" s="2">
        <f>(C8-D8)^2</f>
        <v>1</v>
      </c>
    </row>
    <row r="9" spans="1:9" x14ac:dyDescent="0.25">
      <c r="A9" s="2">
        <v>-1.08</v>
      </c>
      <c r="B9" s="2">
        <v>-0.21</v>
      </c>
      <c r="C9" s="2">
        <v>8</v>
      </c>
      <c r="D9" s="2">
        <f>_xlfn.RANK.EQ(B9,$B$2:$B$11)</f>
        <v>7</v>
      </c>
      <c r="E9" s="2">
        <f>C9-D9</f>
        <v>1</v>
      </c>
      <c r="F9" s="2">
        <f>(C9-D9)^2</f>
        <v>1</v>
      </c>
    </row>
    <row r="10" spans="1:9" x14ac:dyDescent="0.25">
      <c r="A10" s="2">
        <v>-1.63</v>
      </c>
      <c r="B10" s="2">
        <v>0.54</v>
      </c>
      <c r="C10" s="2">
        <v>9</v>
      </c>
      <c r="D10" s="2">
        <f>_xlfn.RANK.EQ(B10,$B$2:$B$11)</f>
        <v>4</v>
      </c>
      <c r="E10" s="2">
        <f>C10-D10</f>
        <v>5</v>
      </c>
      <c r="F10" s="2">
        <f>(C10-D10)^2</f>
        <v>25</v>
      </c>
    </row>
    <row r="11" spans="1:9" x14ac:dyDescent="0.25">
      <c r="A11" s="2">
        <v>-1.93</v>
      </c>
      <c r="B11" s="2">
        <v>0.89</v>
      </c>
      <c r="C11" s="2">
        <v>10</v>
      </c>
      <c r="D11" s="2">
        <f>_xlfn.RANK.EQ(B11,$B$2:$B$11)</f>
        <v>1</v>
      </c>
      <c r="E11" s="2">
        <f>C11-D11</f>
        <v>9</v>
      </c>
      <c r="F11" s="2">
        <f>(C11-D11)^2</f>
        <v>81</v>
      </c>
    </row>
    <row r="12" spans="1:9" x14ac:dyDescent="0.25">
      <c r="F12" s="4">
        <f>SUM(F2:F11)</f>
        <v>236</v>
      </c>
    </row>
    <row r="13" spans="1:9" x14ac:dyDescent="0.25">
      <c r="A13" s="5" t="s">
        <v>20</v>
      </c>
      <c r="B13" s="6">
        <v>10</v>
      </c>
    </row>
    <row r="14" spans="1:9" x14ac:dyDescent="0.25">
      <c r="A14" s="5" t="s">
        <v>23</v>
      </c>
      <c r="B14" s="6">
        <f>1-6/(B13*(B13*B13-1))*F12</f>
        <v>-0.43030303030303041</v>
      </c>
    </row>
    <row r="15" spans="1:9" x14ac:dyDescent="0.25">
      <c r="A15" s="9" t="s">
        <v>21</v>
      </c>
      <c r="B15" s="9">
        <f>0.72*SQRT((1-B14^2)/(B13-2))</f>
        <v>0.22978595861553311</v>
      </c>
    </row>
    <row r="16" spans="1:9" x14ac:dyDescent="0.25">
      <c r="A16" s="4" t="s">
        <v>22</v>
      </c>
      <c r="B16" s="10" t="s">
        <v>25</v>
      </c>
      <c r="C16" s="10"/>
      <c r="D16" s="10"/>
      <c r="E16" s="2"/>
      <c r="F16" s="2"/>
      <c r="G16" s="2"/>
      <c r="H16" s="2"/>
      <c r="I1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1" sqref="F21"/>
    </sheetView>
  </sheetViews>
  <sheetFormatPr defaultRowHeight="15" x14ac:dyDescent="0.25"/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s="2">
        <v>5600</v>
      </c>
      <c r="B2" s="2">
        <v>1</v>
      </c>
      <c r="C2" s="2">
        <v>1</v>
      </c>
      <c r="D2" s="2">
        <f>_xlfn.RANK.EQ(B2,$B$2:$B$10)</f>
        <v>9</v>
      </c>
      <c r="E2" s="2">
        <f>C2-D2</f>
        <v>-8</v>
      </c>
      <c r="F2" s="2">
        <f>(C2-D2)^2</f>
        <v>64</v>
      </c>
    </row>
    <row r="3" spans="1:6" x14ac:dyDescent="0.25">
      <c r="A3" s="2">
        <v>2300</v>
      </c>
      <c r="B3" s="2">
        <v>2.5</v>
      </c>
      <c r="C3" s="2">
        <v>2</v>
      </c>
      <c r="D3" s="2">
        <f t="shared" ref="D3:D10" si="0">_xlfn.RANK.EQ(B3,$B$2:$B$10)</f>
        <v>8</v>
      </c>
      <c r="E3" s="2">
        <f t="shared" ref="E3:E10" si="1">C3-D3</f>
        <v>-6</v>
      </c>
      <c r="F3" s="2">
        <f t="shared" ref="F3:F10" si="2">(C3-D3)^2</f>
        <v>36</v>
      </c>
    </row>
    <row r="4" spans="1:6" x14ac:dyDescent="0.25">
      <c r="A4" s="2">
        <v>1500</v>
      </c>
      <c r="B4" s="2">
        <v>3.4</v>
      </c>
      <c r="C4" s="2">
        <v>3</v>
      </c>
      <c r="D4" s="2">
        <f t="shared" si="0"/>
        <v>7</v>
      </c>
      <c r="E4" s="2">
        <f t="shared" si="1"/>
        <v>-4</v>
      </c>
      <c r="F4" s="2">
        <f t="shared" si="2"/>
        <v>16</v>
      </c>
    </row>
    <row r="5" spans="1:6" x14ac:dyDescent="0.25">
      <c r="A5" s="2">
        <v>870</v>
      </c>
      <c r="B5" s="2">
        <v>4</v>
      </c>
      <c r="C5" s="2">
        <v>4</v>
      </c>
      <c r="D5" s="2">
        <f t="shared" si="0"/>
        <v>6</v>
      </c>
      <c r="E5" s="2">
        <f t="shared" si="1"/>
        <v>-2</v>
      </c>
      <c r="F5" s="2">
        <f t="shared" si="2"/>
        <v>4</v>
      </c>
    </row>
    <row r="6" spans="1:6" x14ac:dyDescent="0.25">
      <c r="A6" s="2">
        <v>790</v>
      </c>
      <c r="B6" s="2">
        <v>4.2</v>
      </c>
      <c r="C6" s="2">
        <v>5</v>
      </c>
      <c r="D6" s="2">
        <f t="shared" si="0"/>
        <v>5</v>
      </c>
      <c r="E6" s="2">
        <f t="shared" si="1"/>
        <v>0</v>
      </c>
      <c r="F6" s="2">
        <f t="shared" si="2"/>
        <v>0</v>
      </c>
    </row>
    <row r="7" spans="1:6" x14ac:dyDescent="0.25">
      <c r="A7" s="2">
        <v>500</v>
      </c>
      <c r="B7" s="2">
        <v>5.4</v>
      </c>
      <c r="C7" s="2">
        <v>6</v>
      </c>
      <c r="D7" s="2">
        <f t="shared" si="0"/>
        <v>4</v>
      </c>
      <c r="E7" s="2">
        <f t="shared" si="1"/>
        <v>2</v>
      </c>
      <c r="F7" s="2">
        <f t="shared" si="2"/>
        <v>4</v>
      </c>
    </row>
    <row r="8" spans="1:6" x14ac:dyDescent="0.25">
      <c r="A8" s="2">
        <v>100</v>
      </c>
      <c r="B8" s="2">
        <v>6.1</v>
      </c>
      <c r="C8" s="2">
        <v>7</v>
      </c>
      <c r="D8" s="2">
        <f t="shared" si="0"/>
        <v>3</v>
      </c>
      <c r="E8" s="2">
        <f t="shared" si="1"/>
        <v>4</v>
      </c>
      <c r="F8" s="2">
        <f t="shared" si="2"/>
        <v>16</v>
      </c>
    </row>
    <row r="9" spans="1:6" x14ac:dyDescent="0.25">
      <c r="A9" s="2">
        <v>20</v>
      </c>
      <c r="B9" s="2">
        <v>8.1999999999999993</v>
      </c>
      <c r="C9" s="2">
        <v>8</v>
      </c>
      <c r="D9" s="2">
        <f t="shared" si="0"/>
        <v>2</v>
      </c>
      <c r="E9" s="2">
        <f t="shared" si="1"/>
        <v>6</v>
      </c>
      <c r="F9" s="2">
        <f t="shared" si="2"/>
        <v>36</v>
      </c>
    </row>
    <row r="10" spans="1:6" x14ac:dyDescent="0.25">
      <c r="A10" s="2">
        <v>5</v>
      </c>
      <c r="B10" s="2">
        <v>14.6</v>
      </c>
      <c r="C10" s="2">
        <v>9</v>
      </c>
      <c r="D10" s="2">
        <f>_xlfn.RANK.EQ(B10,$B$2:$B$10)</f>
        <v>1</v>
      </c>
      <c r="E10" s="2">
        <f t="shared" si="1"/>
        <v>8</v>
      </c>
      <c r="F10" s="2">
        <f t="shared" si="2"/>
        <v>64</v>
      </c>
    </row>
    <row r="11" spans="1:6" x14ac:dyDescent="0.25">
      <c r="F11" s="4">
        <f>SUM(F2:F10)</f>
        <v>240</v>
      </c>
    </row>
    <row r="12" spans="1:6" x14ac:dyDescent="0.25">
      <c r="A12" s="5" t="s">
        <v>20</v>
      </c>
      <c r="B12" s="6">
        <v>9</v>
      </c>
    </row>
    <row r="13" spans="1:6" x14ac:dyDescent="0.25">
      <c r="A13" s="5" t="s">
        <v>23</v>
      </c>
      <c r="B13" s="6">
        <f>1-6/(B12*(B12*B12-1))*F11</f>
        <v>-1</v>
      </c>
    </row>
    <row r="14" spans="1:6" x14ac:dyDescent="0.25">
      <c r="A14" s="9" t="s">
        <v>21</v>
      </c>
      <c r="B14" s="9">
        <f>0.78*SQRT((1-B13^2)/(B12-2))</f>
        <v>0</v>
      </c>
    </row>
    <row r="15" spans="1:6" x14ac:dyDescent="0.25">
      <c r="A15" s="4" t="s">
        <v>22</v>
      </c>
      <c r="B15" s="10" t="s">
        <v>24</v>
      </c>
      <c r="C15" s="10"/>
      <c r="D15" s="10"/>
      <c r="E15" s="10"/>
      <c r="F15" s="10"/>
    </row>
  </sheetData>
  <sortState ref="A2:B10">
    <sortCondition descending="1"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№1</vt:lpstr>
      <vt:lpstr>Задание №2</vt:lpstr>
      <vt:lpstr>Задание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Деменчук Георгий Максимович</dc:creator>
  <cp:lastModifiedBy>Деменчук Георгий Максимович</cp:lastModifiedBy>
  <dcterms:created xsi:type="dcterms:W3CDTF">2017-11-22T06:34:28Z</dcterms:created>
  <dcterms:modified xsi:type="dcterms:W3CDTF">2017-11-22T08:00:37Z</dcterms:modified>
</cp:coreProperties>
</file>