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5300" windowHeight="8496"/>
  </bookViews>
  <sheets>
    <sheet name="Задание 1" sheetId="1" r:id="rId1"/>
    <sheet name="Задание 2" sheetId="2" r:id="rId2"/>
    <sheet name="Задание 3" sheetId="3" r:id="rId3"/>
  </sheets>
  <calcPr calcId="145621"/>
</workbook>
</file>

<file path=xl/calcChain.xml><?xml version="1.0" encoding="utf-8"?>
<calcChain xmlns="http://schemas.openxmlformats.org/spreadsheetml/2006/main">
  <c r="F13" i="3" l="1"/>
  <c r="B15" i="3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D4" i="3"/>
  <c r="E4" i="3" s="1"/>
  <c r="F4" i="3" s="1"/>
  <c r="B16" i="2"/>
  <c r="F1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B22" i="1"/>
  <c r="F20" i="1"/>
  <c r="G20" i="1"/>
  <c r="H20" i="1"/>
  <c r="F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C21" i="1"/>
  <c r="B21" i="1"/>
  <c r="C20" i="1"/>
  <c r="B20" i="1"/>
</calcChain>
</file>

<file path=xl/sharedStrings.xml><?xml version="1.0" encoding="utf-8"?>
<sst xmlns="http://schemas.openxmlformats.org/spreadsheetml/2006/main" count="34" uniqueCount="25">
  <si>
    <t>Задание №1</t>
  </si>
  <si>
    <t>№</t>
  </si>
  <si>
    <t>рост, см</t>
  </si>
  <si>
    <t>xi</t>
  </si>
  <si>
    <t>масса, кг</t>
  </si>
  <si>
    <t>yi</t>
  </si>
  <si>
    <t>xi-xсред</t>
  </si>
  <si>
    <t>yi-yсред</t>
  </si>
  <si>
    <t>(x-xсред)*(y-yсред)</t>
  </si>
  <si>
    <t>(xi-xсред)^2</t>
  </si>
  <si>
    <t>(yi-yсред)^2</t>
  </si>
  <si>
    <t>Среднее</t>
  </si>
  <si>
    <t>Сумма</t>
  </si>
  <si>
    <t>P=</t>
  </si>
  <si>
    <t>Ri</t>
  </si>
  <si>
    <t>Si</t>
  </si>
  <si>
    <t>Ri-Si</t>
  </si>
  <si>
    <t>(Ri-Si)^2</t>
  </si>
  <si>
    <t xml:space="preserve">n = </t>
  </si>
  <si>
    <t xml:space="preserve">Ро = </t>
  </si>
  <si>
    <t xml:space="preserve">Ткр = </t>
  </si>
  <si>
    <t>Задание №2</t>
  </si>
  <si>
    <t>Задание №3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</si>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</sst>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72" fontId="0" fillId="0" borderId="1" xfId="0" applyNumberForma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/>
    <xf numFmtId="172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0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2" xfId="0" applyBorder="1" applyAlignment="1"/>
    <xf numFmtId="0" fontId="0" fillId="0" borderId="15" xfId="0" applyBorder="1" applyAlignment="1"/>
    <xf numFmtId="0" fontId="0" fillId="0" borderId="14" xfId="0" applyBorder="1" applyAlignment="1"/>
    <xf numFmtId="0" fontId="0" fillId="0" borderId="0" xfId="0" applyBorder="1" applyAlignment="1"/>
    <xf numFmtId="172" fontId="0" fillId="0" borderId="1" xfId="0" applyNumberFormat="1" applyBorder="1" applyAlignment="1"/>
    <xf numFmtId="172" fontId="0" fillId="0" borderId="11" xfId="0" applyNumberFormat="1" applyBorder="1" applyAlignment="1"/>
    <xf numFmtId="0" fontId="0" fillId="0" borderId="12" xfId="0" applyBorder="1" applyAlignment="1"/>
    <xf numFmtId="0" fontId="0" fillId="0" borderId="16" xfId="0" applyBorder="1" applyAlignme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'Задание 1'!$B$5:$B$19</c:f>
              <c:numCache>
                <c:formatCode>General</c:formatCode>
                <c:ptCount val="15"/>
                <c:pt idx="0">
                  <c:v>165</c:v>
                </c:pt>
                <c:pt idx="1">
                  <c:v>171</c:v>
                </c:pt>
                <c:pt idx="2">
                  <c:v>182</c:v>
                </c:pt>
                <c:pt idx="3">
                  <c:v>165</c:v>
                </c:pt>
                <c:pt idx="4">
                  <c:v>183</c:v>
                </c:pt>
                <c:pt idx="5">
                  <c:v>180</c:v>
                </c:pt>
                <c:pt idx="6">
                  <c:v>183</c:v>
                </c:pt>
                <c:pt idx="7">
                  <c:v>166</c:v>
                </c:pt>
                <c:pt idx="8">
                  <c:v>173</c:v>
                </c:pt>
                <c:pt idx="9">
                  <c:v>172</c:v>
                </c:pt>
                <c:pt idx="10">
                  <c:v>174</c:v>
                </c:pt>
                <c:pt idx="11">
                  <c:v>170</c:v>
                </c:pt>
                <c:pt idx="12">
                  <c:v>164</c:v>
                </c:pt>
                <c:pt idx="13">
                  <c:v>168</c:v>
                </c:pt>
                <c:pt idx="14">
                  <c:v>184</c:v>
                </c:pt>
              </c:numCache>
            </c:numRef>
          </c:xVal>
          <c:yVal>
            <c:numRef>
              <c:f>'Задание 1'!$C$5:$C$19</c:f>
              <c:numCache>
                <c:formatCode>General</c:formatCode>
                <c:ptCount val="15"/>
                <c:pt idx="0">
                  <c:v>72.900000000000006</c:v>
                </c:pt>
                <c:pt idx="1">
                  <c:v>48.4</c:v>
                </c:pt>
                <c:pt idx="2">
                  <c:v>66.3</c:v>
                </c:pt>
                <c:pt idx="3">
                  <c:v>64.099999999999994</c:v>
                </c:pt>
                <c:pt idx="4">
                  <c:v>62.7</c:v>
                </c:pt>
                <c:pt idx="5">
                  <c:v>76</c:v>
                </c:pt>
                <c:pt idx="6">
                  <c:v>73.8</c:v>
                </c:pt>
                <c:pt idx="7">
                  <c:v>50.6</c:v>
                </c:pt>
                <c:pt idx="8">
                  <c:v>52.3</c:v>
                </c:pt>
                <c:pt idx="9">
                  <c:v>56.5</c:v>
                </c:pt>
                <c:pt idx="10">
                  <c:v>66.8</c:v>
                </c:pt>
                <c:pt idx="11">
                  <c:v>61.6</c:v>
                </c:pt>
                <c:pt idx="12">
                  <c:v>72.8</c:v>
                </c:pt>
                <c:pt idx="13">
                  <c:v>52.6</c:v>
                </c:pt>
                <c:pt idx="14">
                  <c:v>68.599999999999994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2544"/>
        <c:axId val="200531968"/>
      </c:scatterChart>
      <c:valAx>
        <c:axId val="20053254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0531968"/>
        <c:crosses val="autoZero"/>
        <c:crossBetween val="midCat"/>
      </c:valAx>
      <c:valAx>
        <c:axId val="2005319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05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'Задание 2'!$A$4:$A$13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1.1100000000000001</c:v>
                </c:pt>
                <c:pt idx="2">
                  <c:v>0.92</c:v>
                </c:pt>
                <c:pt idx="3">
                  <c:v>0.6</c:v>
                </c:pt>
                <c:pt idx="4">
                  <c:v>0.38</c:v>
                </c:pt>
                <c:pt idx="5">
                  <c:v>0.12</c:v>
                </c:pt>
                <c:pt idx="6">
                  <c:v>-0.31</c:v>
                </c:pt>
                <c:pt idx="7">
                  <c:v>-1.08</c:v>
                </c:pt>
                <c:pt idx="8">
                  <c:v>-1.63</c:v>
                </c:pt>
                <c:pt idx="9">
                  <c:v>-1.93</c:v>
                </c:pt>
              </c:numCache>
            </c:numRef>
          </c:xVal>
          <c:yVal>
            <c:numRef>
              <c:f>'Задание 2'!$B$4:$B$13</c:f>
              <c:numCache>
                <c:formatCode>General</c:formatCode>
                <c:ptCount val="10"/>
                <c:pt idx="0">
                  <c:v>-1.21</c:v>
                </c:pt>
                <c:pt idx="1">
                  <c:v>0.88</c:v>
                </c:pt>
                <c:pt idx="2">
                  <c:v>0.14000000000000001</c:v>
                </c:pt>
                <c:pt idx="3">
                  <c:v>-0.74</c:v>
                </c:pt>
                <c:pt idx="4">
                  <c:v>-0.64</c:v>
                </c:pt>
                <c:pt idx="5">
                  <c:v>0.79</c:v>
                </c:pt>
                <c:pt idx="6">
                  <c:v>0.08</c:v>
                </c:pt>
                <c:pt idx="7">
                  <c:v>-0.21</c:v>
                </c:pt>
                <c:pt idx="8">
                  <c:v>0.54</c:v>
                </c:pt>
                <c:pt idx="9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1552"/>
        <c:axId val="206390976"/>
      </c:scatterChart>
      <c:valAx>
        <c:axId val="20639155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6390976"/>
        <c:crosses val="autoZero"/>
        <c:crossBetween val="midCat"/>
      </c:valAx>
      <c:valAx>
        <c:axId val="2063909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639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'Задание 3'!$A$4:$A$12</c:f>
              <c:numCache>
                <c:formatCode>General</c:formatCode>
                <c:ptCount val="9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</c:numCache>
            </c:numRef>
          </c:xVal>
          <c:yVal>
            <c:numRef>
              <c:f>'Задание 3'!$B$4:$B$12</c:f>
              <c:numCache>
                <c:formatCode>General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3.4</c:v>
                </c:pt>
                <c:pt idx="3">
                  <c:v>4</c:v>
                </c:pt>
                <c:pt idx="4">
                  <c:v>4.2</c:v>
                </c:pt>
                <c:pt idx="5">
                  <c:v>5.4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7808"/>
        <c:axId val="206396736"/>
      </c:scatterChart>
      <c:valAx>
        <c:axId val="16792780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6396736"/>
        <c:crosses val="autoZero"/>
        <c:crossBetween val="midCat"/>
      </c:valAx>
      <c:valAx>
        <c:axId val="20639673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792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60960</xdr:rowOff>
    </xdr:from>
    <xdr:to>
      <xdr:col>15</xdr:col>
      <xdr:colOff>419100</xdr:colOff>
      <xdr:row>17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15240</xdr:rowOff>
    </xdr:from>
    <xdr:to>
      <xdr:col>13</xdr:col>
      <xdr:colOff>419100</xdr:colOff>
      <xdr:row>17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15240</xdr:rowOff>
    </xdr:from>
    <xdr:to>
      <xdr:col>13</xdr:col>
      <xdr:colOff>419100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27" sqref="H27"/>
    </sheetView>
  </sheetViews>
  <sheetFormatPr defaultRowHeight="14.4" x14ac:dyDescent="0.3"/>
  <cols>
    <col min="1" max="1" width="8.33203125" bestFit="1" customWidth="1"/>
    <col min="2" max="2" width="8" bestFit="1" customWidth="1"/>
    <col min="3" max="3" width="8.6640625" bestFit="1" customWidth="1"/>
    <col min="4" max="4" width="7.6640625" bestFit="1" customWidth="1"/>
    <col min="5" max="5" width="7.88671875" bestFit="1" customWidth="1"/>
    <col min="6" max="6" width="17.5546875" bestFit="1" customWidth="1"/>
    <col min="7" max="7" width="11.109375" bestFit="1" customWidth="1"/>
    <col min="8" max="8" width="11.44140625" bestFit="1" customWidth="1"/>
  </cols>
  <sheetData>
    <row r="1" spans="1:15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>
      <c r="A2" s="2"/>
    </row>
    <row r="3" spans="1:15" x14ac:dyDescent="0.3">
      <c r="A3" s="7" t="s">
        <v>1</v>
      </c>
      <c r="B3" s="48" t="s">
        <v>2</v>
      </c>
      <c r="C3" s="48" t="s">
        <v>4</v>
      </c>
      <c r="D3" s="8" t="s">
        <v>6</v>
      </c>
      <c r="E3" s="8" t="s">
        <v>7</v>
      </c>
      <c r="F3" s="8" t="s">
        <v>8</v>
      </c>
      <c r="G3" s="8" t="s">
        <v>9</v>
      </c>
      <c r="H3" s="9" t="s">
        <v>10</v>
      </c>
      <c r="I3" s="4"/>
    </row>
    <row r="4" spans="1:15" x14ac:dyDescent="0.3">
      <c r="A4" s="10"/>
      <c r="B4" s="49" t="s">
        <v>3</v>
      </c>
      <c r="C4" s="49" t="s">
        <v>5</v>
      </c>
      <c r="D4" s="3"/>
      <c r="E4" s="3"/>
      <c r="F4" s="3"/>
      <c r="G4" s="3"/>
      <c r="H4" s="11"/>
      <c r="I4" s="4"/>
    </row>
    <row r="5" spans="1:15" x14ac:dyDescent="0.3">
      <c r="A5" s="43">
        <v>1</v>
      </c>
      <c r="B5" s="28">
        <v>165</v>
      </c>
      <c r="C5" s="28">
        <v>72.900000000000006</v>
      </c>
      <c r="D5" s="5">
        <f>B5-$B$21</f>
        <v>-8.3333333333333428</v>
      </c>
      <c r="E5" s="5">
        <f>C5-$C$21</f>
        <v>9.8333333333333357</v>
      </c>
      <c r="F5" s="5">
        <f>D5*E5</f>
        <v>-81.944444444444557</v>
      </c>
      <c r="G5" s="5">
        <f>D5*D5</f>
        <v>69.444444444444599</v>
      </c>
      <c r="H5" s="13">
        <f>E5*E5</f>
        <v>96.694444444444485</v>
      </c>
    </row>
    <row r="6" spans="1:15" x14ac:dyDescent="0.3">
      <c r="A6" s="50">
        <v>2</v>
      </c>
      <c r="B6" s="28">
        <v>171</v>
      </c>
      <c r="C6" s="28">
        <v>48.4</v>
      </c>
      <c r="D6" s="5">
        <f t="shared" ref="D6:D20" si="0">B6-$B$21</f>
        <v>-2.3333333333333428</v>
      </c>
      <c r="E6" s="5">
        <f t="shared" ref="E6:E19" si="1">C6-$C$21</f>
        <v>-14.666666666666671</v>
      </c>
      <c r="F6" s="5">
        <f t="shared" ref="F6:F20" si="2">D6*E6</f>
        <v>34.222222222222371</v>
      </c>
      <c r="G6" s="5">
        <f t="shared" ref="G6:G19" si="3">D6*D6</f>
        <v>5.4444444444444891</v>
      </c>
      <c r="H6" s="13">
        <f t="shared" ref="H6:H19" si="4">E6*E6</f>
        <v>215.11111111111126</v>
      </c>
    </row>
    <row r="7" spans="1:15" x14ac:dyDescent="0.3">
      <c r="A7" s="50">
        <v>3</v>
      </c>
      <c r="B7" s="28">
        <v>182</v>
      </c>
      <c r="C7" s="28">
        <v>66.3</v>
      </c>
      <c r="D7" s="5">
        <f t="shared" si="0"/>
        <v>8.6666666666666572</v>
      </c>
      <c r="E7" s="5">
        <f t="shared" si="1"/>
        <v>3.2333333333333272</v>
      </c>
      <c r="F7" s="5">
        <f t="shared" si="2"/>
        <v>28.022222222222137</v>
      </c>
      <c r="G7" s="5">
        <f t="shared" si="3"/>
        <v>75.111111111110944</v>
      </c>
      <c r="H7" s="13">
        <f t="shared" si="4"/>
        <v>10.454444444444405</v>
      </c>
    </row>
    <row r="8" spans="1:15" x14ac:dyDescent="0.3">
      <c r="A8" s="50">
        <v>4</v>
      </c>
      <c r="B8" s="28">
        <v>165</v>
      </c>
      <c r="C8" s="28">
        <v>64.099999999999994</v>
      </c>
      <c r="D8" s="5">
        <f t="shared" si="0"/>
        <v>-8.3333333333333428</v>
      </c>
      <c r="E8" s="5">
        <f t="shared" si="1"/>
        <v>1.0333333333333243</v>
      </c>
      <c r="F8" s="5">
        <f t="shared" si="2"/>
        <v>-8.6111111111110468</v>
      </c>
      <c r="G8" s="5">
        <f t="shared" si="3"/>
        <v>69.444444444444599</v>
      </c>
      <c r="H8" s="13">
        <f t="shared" si="4"/>
        <v>1.0677777777777593</v>
      </c>
    </row>
    <row r="9" spans="1:15" x14ac:dyDescent="0.3">
      <c r="A9" s="50">
        <v>5</v>
      </c>
      <c r="B9" s="28">
        <v>183</v>
      </c>
      <c r="C9" s="28">
        <v>62.7</v>
      </c>
      <c r="D9" s="5">
        <f t="shared" si="0"/>
        <v>9.6666666666666572</v>
      </c>
      <c r="E9" s="5">
        <f t="shared" si="1"/>
        <v>-0.36666666666666714</v>
      </c>
      <c r="F9" s="5">
        <f t="shared" si="2"/>
        <v>-3.5444444444444456</v>
      </c>
      <c r="G9" s="5">
        <f t="shared" si="3"/>
        <v>93.444444444444258</v>
      </c>
      <c r="H9" s="13">
        <f t="shared" si="4"/>
        <v>0.13444444444444478</v>
      </c>
    </row>
    <row r="10" spans="1:15" x14ac:dyDescent="0.3">
      <c r="A10" s="50">
        <v>6</v>
      </c>
      <c r="B10" s="28">
        <v>180</v>
      </c>
      <c r="C10" s="28">
        <v>76</v>
      </c>
      <c r="D10" s="5">
        <f t="shared" si="0"/>
        <v>6.6666666666666572</v>
      </c>
      <c r="E10" s="5">
        <f t="shared" si="1"/>
        <v>12.93333333333333</v>
      </c>
      <c r="F10" s="5">
        <f t="shared" si="2"/>
        <v>86.222222222222072</v>
      </c>
      <c r="G10" s="5">
        <f t="shared" si="3"/>
        <v>44.444444444444315</v>
      </c>
      <c r="H10" s="13">
        <f t="shared" si="4"/>
        <v>167.27111111111103</v>
      </c>
    </row>
    <row r="11" spans="1:15" x14ac:dyDescent="0.3">
      <c r="A11" s="50">
        <v>7</v>
      </c>
      <c r="B11" s="28">
        <v>183</v>
      </c>
      <c r="C11" s="28">
        <v>73.8</v>
      </c>
      <c r="D11" s="5">
        <f t="shared" si="0"/>
        <v>9.6666666666666572</v>
      </c>
      <c r="E11" s="5">
        <f t="shared" si="1"/>
        <v>10.733333333333327</v>
      </c>
      <c r="F11" s="5">
        <f t="shared" si="2"/>
        <v>103.75555555555539</v>
      </c>
      <c r="G11" s="5">
        <f t="shared" si="3"/>
        <v>93.444444444444258</v>
      </c>
      <c r="H11" s="13">
        <f t="shared" si="4"/>
        <v>115.20444444444431</v>
      </c>
    </row>
    <row r="12" spans="1:15" x14ac:dyDescent="0.3">
      <c r="A12" s="50">
        <v>8</v>
      </c>
      <c r="B12" s="28">
        <v>166</v>
      </c>
      <c r="C12" s="28">
        <v>50.6</v>
      </c>
      <c r="D12" s="5">
        <f t="shared" si="0"/>
        <v>-7.3333333333333428</v>
      </c>
      <c r="E12" s="5">
        <f t="shared" si="1"/>
        <v>-12.466666666666669</v>
      </c>
      <c r="F12" s="5">
        <f t="shared" si="2"/>
        <v>91.422222222222359</v>
      </c>
      <c r="G12" s="5">
        <f t="shared" si="3"/>
        <v>53.777777777777914</v>
      </c>
      <c r="H12" s="13">
        <f t="shared" si="4"/>
        <v>155.41777777777781</v>
      </c>
    </row>
    <row r="13" spans="1:15" x14ac:dyDescent="0.3">
      <c r="A13" s="50">
        <v>9</v>
      </c>
      <c r="B13" s="28">
        <v>173</v>
      </c>
      <c r="C13" s="28">
        <v>52.3</v>
      </c>
      <c r="D13" s="5">
        <f t="shared" si="0"/>
        <v>-0.33333333333334281</v>
      </c>
      <c r="E13" s="5">
        <f t="shared" si="1"/>
        <v>-10.766666666666673</v>
      </c>
      <c r="F13" s="5">
        <f t="shared" si="2"/>
        <v>3.5888888888889929</v>
      </c>
      <c r="G13" s="5">
        <f t="shared" si="3"/>
        <v>0.11111111111111743</v>
      </c>
      <c r="H13" s="13">
        <f t="shared" si="4"/>
        <v>115.92111111111124</v>
      </c>
    </row>
    <row r="14" spans="1:15" x14ac:dyDescent="0.3">
      <c r="A14" s="50">
        <v>10</v>
      </c>
      <c r="B14" s="28">
        <v>172</v>
      </c>
      <c r="C14" s="28">
        <v>56.5</v>
      </c>
      <c r="D14" s="5">
        <f t="shared" si="0"/>
        <v>-1.3333333333333428</v>
      </c>
      <c r="E14" s="5">
        <f t="shared" si="1"/>
        <v>-6.56666666666667</v>
      </c>
      <c r="F14" s="5">
        <f t="shared" si="2"/>
        <v>8.7555555555556221</v>
      </c>
      <c r="G14" s="5">
        <f t="shared" si="3"/>
        <v>1.777777777777803</v>
      </c>
      <c r="H14" s="13">
        <f t="shared" si="4"/>
        <v>43.121111111111155</v>
      </c>
    </row>
    <row r="15" spans="1:15" x14ac:dyDescent="0.3">
      <c r="A15" s="50">
        <v>11</v>
      </c>
      <c r="B15" s="28">
        <v>174</v>
      </c>
      <c r="C15" s="28">
        <v>66.8</v>
      </c>
      <c r="D15" s="5">
        <f t="shared" si="0"/>
        <v>0.66666666666665719</v>
      </c>
      <c r="E15" s="5">
        <f t="shared" si="1"/>
        <v>3.7333333333333272</v>
      </c>
      <c r="F15" s="5">
        <f t="shared" si="2"/>
        <v>2.4888888888888494</v>
      </c>
      <c r="G15" s="5">
        <f t="shared" si="3"/>
        <v>0.44444444444443182</v>
      </c>
      <c r="H15" s="13">
        <f t="shared" si="4"/>
        <v>13.937777777777733</v>
      </c>
    </row>
    <row r="16" spans="1:15" x14ac:dyDescent="0.3">
      <c r="A16" s="50">
        <v>12</v>
      </c>
      <c r="B16" s="28">
        <v>170</v>
      </c>
      <c r="C16" s="28">
        <v>61.6</v>
      </c>
      <c r="D16" s="5">
        <f t="shared" si="0"/>
        <v>-3.3333333333333428</v>
      </c>
      <c r="E16" s="5">
        <f t="shared" si="1"/>
        <v>-1.4666666666666686</v>
      </c>
      <c r="F16" s="5">
        <f t="shared" si="2"/>
        <v>4.8888888888889088</v>
      </c>
      <c r="G16" s="5">
        <f t="shared" si="3"/>
        <v>11.111111111111175</v>
      </c>
      <c r="H16" s="13">
        <f t="shared" si="4"/>
        <v>2.1511111111111165</v>
      </c>
    </row>
    <row r="17" spans="1:8" x14ac:dyDescent="0.3">
      <c r="A17" s="50">
        <v>13</v>
      </c>
      <c r="B17" s="28">
        <v>164</v>
      </c>
      <c r="C17" s="28">
        <v>72.8</v>
      </c>
      <c r="D17" s="5">
        <f t="shared" si="0"/>
        <v>-9.3333333333333428</v>
      </c>
      <c r="E17" s="5">
        <f t="shared" si="1"/>
        <v>9.7333333333333272</v>
      </c>
      <c r="F17" s="5">
        <f t="shared" si="2"/>
        <v>-90.844444444444477</v>
      </c>
      <c r="G17" s="5">
        <f t="shared" si="3"/>
        <v>87.111111111111285</v>
      </c>
      <c r="H17" s="13">
        <f t="shared" si="4"/>
        <v>94.737777777777652</v>
      </c>
    </row>
    <row r="18" spans="1:8" x14ac:dyDescent="0.3">
      <c r="A18" s="50">
        <v>14</v>
      </c>
      <c r="B18" s="28">
        <v>168</v>
      </c>
      <c r="C18" s="28">
        <v>52.6</v>
      </c>
      <c r="D18" s="5">
        <f t="shared" si="0"/>
        <v>-5.3333333333333428</v>
      </c>
      <c r="E18" s="5">
        <f t="shared" si="1"/>
        <v>-10.466666666666669</v>
      </c>
      <c r="F18" s="5">
        <f t="shared" si="2"/>
        <v>55.822222222222329</v>
      </c>
      <c r="G18" s="5">
        <f t="shared" si="3"/>
        <v>28.444444444444546</v>
      </c>
      <c r="H18" s="13">
        <f t="shared" si="4"/>
        <v>109.55111111111115</v>
      </c>
    </row>
    <row r="19" spans="1:8" x14ac:dyDescent="0.3">
      <c r="A19" s="50">
        <v>15</v>
      </c>
      <c r="B19" s="28">
        <v>184</v>
      </c>
      <c r="C19" s="28">
        <v>68.599999999999994</v>
      </c>
      <c r="D19" s="5">
        <f t="shared" si="0"/>
        <v>10.666666666666657</v>
      </c>
      <c r="E19" s="5">
        <f t="shared" si="1"/>
        <v>5.5333333333333243</v>
      </c>
      <c r="F19" s="5">
        <f>D19*E19</f>
        <v>59.022222222222076</v>
      </c>
      <c r="G19" s="5">
        <f t="shared" si="3"/>
        <v>113.77777777777757</v>
      </c>
      <c r="H19" s="13">
        <f t="shared" si="4"/>
        <v>30.617777777777679</v>
      </c>
    </row>
    <row r="20" spans="1:8" x14ac:dyDescent="0.3">
      <c r="A20" s="43" t="s">
        <v>12</v>
      </c>
      <c r="B20" s="28">
        <f>SUM(B5:B19)</f>
        <v>2600</v>
      </c>
      <c r="C20" s="28">
        <f>SUM(C5:C19)</f>
        <v>946</v>
      </c>
      <c r="D20" s="44"/>
      <c r="E20" s="44"/>
      <c r="F20" s="5">
        <f t="shared" ref="D20:H20" si="5">SUM(F5:F19)</f>
        <v>293.26666666666659</v>
      </c>
      <c r="G20" s="5">
        <f t="shared" si="5"/>
        <v>747.33333333333348</v>
      </c>
      <c r="H20" s="13">
        <f t="shared" si="5"/>
        <v>1171.3933333333334</v>
      </c>
    </row>
    <row r="21" spans="1:8" x14ac:dyDescent="0.3">
      <c r="A21" s="43" t="s">
        <v>11</v>
      </c>
      <c r="B21" s="5">
        <f>AVERAGE(B5:B19)</f>
        <v>173.33333333333334</v>
      </c>
      <c r="C21" s="5">
        <f>AVERAGE(C5:C19)</f>
        <v>63.06666666666667</v>
      </c>
      <c r="D21" s="44"/>
      <c r="E21" s="44"/>
      <c r="F21" s="44"/>
      <c r="G21" s="44"/>
      <c r="H21" s="51"/>
    </row>
    <row r="22" spans="1:8" ht="15" thickBot="1" x14ac:dyDescent="0.35">
      <c r="A22" s="52" t="s">
        <v>13</v>
      </c>
      <c r="B22" s="45">
        <f>F20/(SQRT(G20)*SQRT(H20))</f>
        <v>0.31343980765087487</v>
      </c>
      <c r="C22" s="46"/>
      <c r="D22" s="46"/>
      <c r="E22" s="46"/>
      <c r="F22" s="46"/>
      <c r="G22" s="46"/>
      <c r="H22" s="53"/>
    </row>
  </sheetData>
  <mergeCells count="7">
    <mergeCell ref="A1:O1"/>
    <mergeCell ref="A3:A4"/>
    <mergeCell ref="H3:H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9" sqref="D19:E19"/>
    </sheetView>
  </sheetViews>
  <sheetFormatPr defaultRowHeight="14.4" x14ac:dyDescent="0.3"/>
  <cols>
    <col min="1" max="1" width="5.77734375" bestFit="1" customWidth="1"/>
    <col min="2" max="2" width="6.109375" bestFit="1" customWidth="1"/>
    <col min="3" max="4" width="3" bestFit="1" customWidth="1"/>
    <col min="5" max="5" width="4.5546875" bestFit="1" customWidth="1"/>
    <col min="6" max="6" width="7.6640625" bestFit="1" customWidth="1"/>
  </cols>
  <sheetData>
    <row r="1" spans="1:15" ht="18" x14ac:dyDescent="0.3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/>
    <row r="3" spans="1:15" x14ac:dyDescent="0.3">
      <c r="A3" s="18" t="s">
        <v>3</v>
      </c>
      <c r="B3" s="22" t="s">
        <v>5</v>
      </c>
      <c r="C3" s="22" t="s">
        <v>14</v>
      </c>
      <c r="D3" s="22" t="s">
        <v>15</v>
      </c>
      <c r="E3" s="22" t="s">
        <v>16</v>
      </c>
      <c r="F3" s="23" t="s">
        <v>17</v>
      </c>
    </row>
    <row r="4" spans="1:15" x14ac:dyDescent="0.3">
      <c r="A4" s="12">
        <v>1.1499999999999999</v>
      </c>
      <c r="B4" s="19">
        <v>-1.21</v>
      </c>
      <c r="C4" s="19">
        <v>1</v>
      </c>
      <c r="D4" s="19">
        <f>_xlfn.RANK.EQ(B4,$B$4:$B$13)</f>
        <v>10</v>
      </c>
      <c r="E4" s="19">
        <f>C4-D4</f>
        <v>-9</v>
      </c>
      <c r="F4" s="24">
        <f>E4*E4</f>
        <v>81</v>
      </c>
    </row>
    <row r="5" spans="1:15" x14ac:dyDescent="0.3">
      <c r="A5" s="12">
        <v>1.1100000000000001</v>
      </c>
      <c r="B5" s="19">
        <v>0.88</v>
      </c>
      <c r="C5" s="19">
        <v>2</v>
      </c>
      <c r="D5" s="19">
        <f t="shared" ref="D5:D13" si="0">_xlfn.RANK.EQ(B5,$B$4:$B$13)</f>
        <v>2</v>
      </c>
      <c r="E5" s="19">
        <f t="shared" ref="E5:E13" si="1">C5-D5</f>
        <v>0</v>
      </c>
      <c r="F5" s="24">
        <f t="shared" ref="F5:F13" si="2">E5*E5</f>
        <v>0</v>
      </c>
    </row>
    <row r="6" spans="1:15" x14ac:dyDescent="0.3">
      <c r="A6" s="12">
        <v>0.92</v>
      </c>
      <c r="B6" s="19">
        <v>0.14000000000000001</v>
      </c>
      <c r="C6" s="19">
        <v>3</v>
      </c>
      <c r="D6" s="19">
        <f t="shared" si="0"/>
        <v>5</v>
      </c>
      <c r="E6" s="19">
        <f t="shared" si="1"/>
        <v>-2</v>
      </c>
      <c r="F6" s="24">
        <f t="shared" si="2"/>
        <v>4</v>
      </c>
    </row>
    <row r="7" spans="1:15" x14ac:dyDescent="0.3">
      <c r="A7" s="12">
        <v>0.6</v>
      </c>
      <c r="B7" s="19">
        <v>-0.74</v>
      </c>
      <c r="C7" s="19">
        <v>4</v>
      </c>
      <c r="D7" s="19">
        <f t="shared" si="0"/>
        <v>9</v>
      </c>
      <c r="E7" s="19">
        <f t="shared" si="1"/>
        <v>-5</v>
      </c>
      <c r="F7" s="24">
        <f t="shared" si="2"/>
        <v>25</v>
      </c>
    </row>
    <row r="8" spans="1:15" x14ac:dyDescent="0.3">
      <c r="A8" s="12">
        <v>0.38</v>
      </c>
      <c r="B8" s="19">
        <v>-0.64</v>
      </c>
      <c r="C8" s="19">
        <v>5</v>
      </c>
      <c r="D8" s="19">
        <f t="shared" si="0"/>
        <v>8</v>
      </c>
      <c r="E8" s="19">
        <f t="shared" si="1"/>
        <v>-3</v>
      </c>
      <c r="F8" s="24">
        <f t="shared" si="2"/>
        <v>9</v>
      </c>
    </row>
    <row r="9" spans="1:15" x14ac:dyDescent="0.3">
      <c r="A9" s="12">
        <v>0.12</v>
      </c>
      <c r="B9" s="19">
        <v>0.79</v>
      </c>
      <c r="C9" s="19">
        <v>6</v>
      </c>
      <c r="D9" s="19">
        <f t="shared" si="0"/>
        <v>3</v>
      </c>
      <c r="E9" s="19">
        <f t="shared" si="1"/>
        <v>3</v>
      </c>
      <c r="F9" s="24">
        <f t="shared" si="2"/>
        <v>9</v>
      </c>
    </row>
    <row r="10" spans="1:15" x14ac:dyDescent="0.3">
      <c r="A10" s="12">
        <v>-0.31</v>
      </c>
      <c r="B10" s="19">
        <v>0.08</v>
      </c>
      <c r="C10" s="19">
        <v>7</v>
      </c>
      <c r="D10" s="19">
        <f t="shared" si="0"/>
        <v>6</v>
      </c>
      <c r="E10" s="19">
        <f t="shared" si="1"/>
        <v>1</v>
      </c>
      <c r="F10" s="24">
        <f t="shared" si="2"/>
        <v>1</v>
      </c>
    </row>
    <row r="11" spans="1:15" x14ac:dyDescent="0.3">
      <c r="A11" s="12">
        <v>-1.08</v>
      </c>
      <c r="B11" s="19">
        <v>-0.21</v>
      </c>
      <c r="C11" s="19">
        <v>8</v>
      </c>
      <c r="D11" s="19">
        <f t="shared" si="0"/>
        <v>7</v>
      </c>
      <c r="E11" s="19">
        <f t="shared" si="1"/>
        <v>1</v>
      </c>
      <c r="F11" s="24">
        <f t="shared" si="2"/>
        <v>1</v>
      </c>
    </row>
    <row r="12" spans="1:15" x14ac:dyDescent="0.3">
      <c r="A12" s="12">
        <v>-1.63</v>
      </c>
      <c r="B12" s="19">
        <v>0.54</v>
      </c>
      <c r="C12" s="19">
        <v>9</v>
      </c>
      <c r="D12" s="19">
        <f t="shared" si="0"/>
        <v>4</v>
      </c>
      <c r="E12" s="6">
        <f t="shared" si="1"/>
        <v>5</v>
      </c>
      <c r="F12" s="24">
        <f t="shared" si="2"/>
        <v>25</v>
      </c>
    </row>
    <row r="13" spans="1:15" x14ac:dyDescent="0.3">
      <c r="A13" s="12">
        <v>-1.93</v>
      </c>
      <c r="B13" s="19">
        <v>0.89</v>
      </c>
      <c r="C13" s="19">
        <v>10</v>
      </c>
      <c r="D13" s="19">
        <f t="shared" si="0"/>
        <v>1</v>
      </c>
      <c r="E13" s="6">
        <f t="shared" si="1"/>
        <v>9</v>
      </c>
      <c r="F13" s="24">
        <f t="shared" si="2"/>
        <v>81</v>
      </c>
    </row>
    <row r="14" spans="1:15" x14ac:dyDescent="0.3">
      <c r="A14" s="25" t="s">
        <v>18</v>
      </c>
      <c r="B14" s="21">
        <v>10</v>
      </c>
      <c r="C14" s="20"/>
      <c r="D14" s="20"/>
      <c r="E14" s="20"/>
      <c r="F14" s="24">
        <f>SUM(F4:F13)</f>
        <v>236</v>
      </c>
    </row>
    <row r="15" spans="1:15" x14ac:dyDescent="0.3">
      <c r="A15" s="25" t="s">
        <v>19</v>
      </c>
      <c r="B15" s="5">
        <v>-0.43030303030303041</v>
      </c>
      <c r="C15" s="20"/>
      <c r="D15" s="20"/>
      <c r="E15" s="20"/>
      <c r="F15" s="14"/>
    </row>
    <row r="16" spans="1:15" ht="15" thickBot="1" x14ac:dyDescent="0.35">
      <c r="A16" s="15" t="s">
        <v>20</v>
      </c>
      <c r="B16" s="45">
        <f>0.72*SQRT((1-B15^2)/(B14-2))</f>
        <v>0.22978595861553311</v>
      </c>
      <c r="C16" s="16"/>
      <c r="D16" s="16"/>
      <c r="E16" s="16"/>
      <c r="F16" s="17"/>
    </row>
  </sheetData>
  <mergeCells count="1">
    <mergeCell ref="A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O22" sqref="O22"/>
    </sheetView>
  </sheetViews>
  <sheetFormatPr defaultRowHeight="14.4" x14ac:dyDescent="0.3"/>
  <cols>
    <col min="1" max="1" width="5.77734375" bestFit="1" customWidth="1"/>
    <col min="2" max="2" width="6.109375" bestFit="1" customWidth="1"/>
    <col min="3" max="3" width="2.5546875" bestFit="1" customWidth="1"/>
    <col min="4" max="4" width="2.33203125" bestFit="1" customWidth="1"/>
    <col min="5" max="5" width="4.5546875" bestFit="1" customWidth="1"/>
    <col min="6" max="6" width="7.6640625" bestFit="1" customWidth="1"/>
  </cols>
  <sheetData>
    <row r="1" spans="1:15" ht="18" x14ac:dyDescent="0.3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/>
    <row r="3" spans="1:15" x14ac:dyDescent="0.3">
      <c r="A3" s="30" t="s">
        <v>24</v>
      </c>
      <c r="B3" s="31" t="s">
        <v>23</v>
      </c>
      <c r="C3" s="31" t="s">
        <v>14</v>
      </c>
      <c r="D3" s="31" t="s">
        <v>15</v>
      </c>
      <c r="E3" s="31" t="s">
        <v>16</v>
      </c>
      <c r="F3" s="32" t="s">
        <v>17</v>
      </c>
    </row>
    <row r="4" spans="1:15" x14ac:dyDescent="0.3">
      <c r="A4" s="33">
        <v>5600</v>
      </c>
      <c r="B4" s="27">
        <v>1</v>
      </c>
      <c r="C4" s="27">
        <v>1</v>
      </c>
      <c r="D4" s="27">
        <f>_xlfn.RANK.EQ(B4,$B$4:$B$12)</f>
        <v>9</v>
      </c>
      <c r="E4" s="27">
        <f>C4-D4</f>
        <v>-8</v>
      </c>
      <c r="F4" s="34">
        <f>E4*E4</f>
        <v>64</v>
      </c>
    </row>
    <row r="5" spans="1:15" x14ac:dyDescent="0.3">
      <c r="A5" s="33">
        <v>5600</v>
      </c>
      <c r="B5" s="27">
        <v>2.5</v>
      </c>
      <c r="C5" s="27">
        <v>2</v>
      </c>
      <c r="D5" s="27">
        <f>_xlfn.RANK.EQ(B5,$B$4:$B$12)</f>
        <v>8</v>
      </c>
      <c r="E5" s="27">
        <f t="shared" ref="E5:E13" si="0">C5-D5</f>
        <v>-6</v>
      </c>
      <c r="F5" s="34">
        <f t="shared" ref="F5:F13" si="1">E5*E5</f>
        <v>36</v>
      </c>
    </row>
    <row r="6" spans="1:15" x14ac:dyDescent="0.3">
      <c r="A6" s="33">
        <v>5600</v>
      </c>
      <c r="B6" s="27">
        <v>3.4</v>
      </c>
      <c r="C6" s="27">
        <v>3</v>
      </c>
      <c r="D6" s="27">
        <f>_xlfn.RANK.EQ(B6,$B$4:$B$12)</f>
        <v>7</v>
      </c>
      <c r="E6" s="27">
        <f t="shared" si="0"/>
        <v>-4</v>
      </c>
      <c r="F6" s="34">
        <f t="shared" si="1"/>
        <v>16</v>
      </c>
    </row>
    <row r="7" spans="1:15" x14ac:dyDescent="0.3">
      <c r="A7" s="33">
        <v>5600</v>
      </c>
      <c r="B7" s="27">
        <v>4</v>
      </c>
      <c r="C7" s="27">
        <v>4</v>
      </c>
      <c r="D7" s="27">
        <f>_xlfn.RANK.EQ(B7,$B$4:$B$12)</f>
        <v>6</v>
      </c>
      <c r="E7" s="27">
        <f t="shared" si="0"/>
        <v>-2</v>
      </c>
      <c r="F7" s="34">
        <f t="shared" si="1"/>
        <v>4</v>
      </c>
    </row>
    <row r="8" spans="1:15" x14ac:dyDescent="0.3">
      <c r="A8" s="33">
        <v>5600</v>
      </c>
      <c r="B8" s="27">
        <v>4.2</v>
      </c>
      <c r="C8" s="27">
        <v>5</v>
      </c>
      <c r="D8" s="27">
        <f>_xlfn.RANK.EQ(B8,$B$4:$B$12)</f>
        <v>5</v>
      </c>
      <c r="E8" s="27">
        <f t="shared" si="0"/>
        <v>0</v>
      </c>
      <c r="F8" s="34">
        <f t="shared" si="1"/>
        <v>0</v>
      </c>
    </row>
    <row r="9" spans="1:15" x14ac:dyDescent="0.3">
      <c r="A9" s="33">
        <v>5600</v>
      </c>
      <c r="B9" s="27">
        <v>5.4</v>
      </c>
      <c r="C9" s="27">
        <v>6</v>
      </c>
      <c r="D9" s="27">
        <f>_xlfn.RANK.EQ(B9,$B$4:$B$12)</f>
        <v>4</v>
      </c>
      <c r="E9" s="27">
        <f t="shared" si="0"/>
        <v>2</v>
      </c>
      <c r="F9" s="34">
        <f t="shared" si="1"/>
        <v>4</v>
      </c>
    </row>
    <row r="10" spans="1:15" x14ac:dyDescent="0.3">
      <c r="A10" s="33">
        <v>5600</v>
      </c>
      <c r="B10" s="27">
        <v>6.1</v>
      </c>
      <c r="C10" s="27">
        <v>7</v>
      </c>
      <c r="D10" s="27">
        <f>_xlfn.RANK.EQ(B10,$B$4:$B$12)</f>
        <v>3</v>
      </c>
      <c r="E10" s="27">
        <f t="shared" si="0"/>
        <v>4</v>
      </c>
      <c r="F10" s="34">
        <f t="shared" si="1"/>
        <v>16</v>
      </c>
    </row>
    <row r="11" spans="1:15" x14ac:dyDescent="0.3">
      <c r="A11" s="33">
        <v>5600</v>
      </c>
      <c r="B11" s="35">
        <v>8.1999999999999993</v>
      </c>
      <c r="C11" s="35">
        <v>8</v>
      </c>
      <c r="D11" s="35">
        <f>_xlfn.RANK.EQ(B11,$B$4:$B$12)</f>
        <v>2</v>
      </c>
      <c r="E11" s="35">
        <f t="shared" si="0"/>
        <v>6</v>
      </c>
      <c r="F11" s="36">
        <f t="shared" si="1"/>
        <v>36</v>
      </c>
    </row>
    <row r="12" spans="1:15" x14ac:dyDescent="0.3">
      <c r="A12" s="37">
        <v>5600</v>
      </c>
      <c r="B12" s="27">
        <v>14.6</v>
      </c>
      <c r="C12" s="27">
        <v>9</v>
      </c>
      <c r="D12" s="27">
        <f>_xlfn.RANK.EQ(B12,$B$4:$B$12)</f>
        <v>1</v>
      </c>
      <c r="E12" s="27">
        <f t="shared" si="0"/>
        <v>8</v>
      </c>
      <c r="F12" s="34">
        <f t="shared" si="1"/>
        <v>64</v>
      </c>
    </row>
    <row r="13" spans="1:15" x14ac:dyDescent="0.3">
      <c r="A13" s="29" t="s">
        <v>18</v>
      </c>
      <c r="B13" s="27">
        <v>10</v>
      </c>
      <c r="C13" s="38"/>
      <c r="D13" s="38"/>
      <c r="E13" s="38"/>
      <c r="F13" s="34">
        <f>SUM(F4:F12)</f>
        <v>240</v>
      </c>
    </row>
    <row r="14" spans="1:15" x14ac:dyDescent="0.3">
      <c r="A14" s="29" t="s">
        <v>19</v>
      </c>
      <c r="B14" s="39">
        <v>-0.43030303030303041</v>
      </c>
      <c r="C14" s="38"/>
      <c r="D14" s="38"/>
      <c r="E14" s="38"/>
      <c r="F14" s="24"/>
    </row>
    <row r="15" spans="1:15" ht="15" thickBot="1" x14ac:dyDescent="0.35">
      <c r="A15" s="47" t="s">
        <v>20</v>
      </c>
      <c r="B15" s="40">
        <f>0.72*SQRT((1-B14^2)/(B13-2))</f>
        <v>0.22978595861553311</v>
      </c>
      <c r="C15" s="41"/>
      <c r="D15" s="41"/>
      <c r="E15" s="41"/>
      <c r="F15" s="42"/>
      <c r="H15" s="26"/>
      <c r="I15" s="26"/>
      <c r="J15" s="26"/>
    </row>
    <row r="16" spans="1:15" x14ac:dyDescent="0.3">
      <c r="C16" s="26"/>
      <c r="D16" s="26"/>
      <c r="E16" s="26"/>
      <c r="F16" s="26"/>
      <c r="G16" s="26"/>
      <c r="H16" s="26"/>
      <c r="I16" s="26"/>
      <c r="J16" s="26"/>
    </row>
    <row r="17" spans="3:10" x14ac:dyDescent="0.3">
      <c r="C17" s="26"/>
      <c r="D17" s="26"/>
      <c r="E17" s="26"/>
      <c r="F17" s="26"/>
      <c r="G17" s="26"/>
      <c r="H17" s="26"/>
      <c r="I17" s="26"/>
      <c r="J17" s="26"/>
    </row>
    <row r="18" spans="3:10" x14ac:dyDescent="0.3">
      <c r="C18" s="26"/>
      <c r="D18" s="26"/>
      <c r="E18" s="26"/>
      <c r="F18" s="26"/>
      <c r="G18" s="26"/>
      <c r="H18" s="26"/>
      <c r="I18" s="26"/>
      <c r="J18" s="26"/>
    </row>
    <row r="19" spans="3:10" x14ac:dyDescent="0.3">
      <c r="C19" s="26"/>
      <c r="D19" s="26"/>
      <c r="E19" s="26"/>
      <c r="F19" s="26"/>
      <c r="G19" s="26"/>
      <c r="H19" s="26"/>
      <c r="I19" s="26"/>
      <c r="J19" s="26"/>
    </row>
    <row r="20" spans="3:10" x14ac:dyDescent="0.3">
      <c r="H20" s="26"/>
      <c r="I20" s="26"/>
      <c r="J20" s="26"/>
    </row>
    <row r="21" spans="3:10" x14ac:dyDescent="0.3">
      <c r="H21" s="26"/>
      <c r="I21" s="26"/>
      <c r="J21" s="26"/>
    </row>
    <row r="22" spans="3:10" x14ac:dyDescent="0.3">
      <c r="H22" s="26"/>
      <c r="I22" s="26"/>
      <c r="J22" s="26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2017-11-27T10:38:56Z</dcterms:created>
  <dcterms:modified xsi:type="dcterms:W3CDTF">2017-11-27T11:22:57Z</dcterms:modified>
</cp:coreProperties>
</file>